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z:\MODELOS\Plusvalia\Autoliquidaciones copia seguiridad Ricardo\"/>
    </mc:Choice>
  </mc:AlternateContent>
  <xr:revisionPtr revIDLastSave="0" documentId="13_ncr:1_{0532791E-AE1C-4C34-8F1E-1AC3CF7646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lculadora" sheetId="1" r:id="rId1"/>
    <sheet name="Coeficientes y tipos 2022" sheetId="3" r:id="rId2"/>
    <sheet name="Coeficientes y tipos 2023" sheetId="4" r:id="rId3"/>
    <sheet name="Coeficientes y tipos 2024" sheetId="5" r:id="rId4"/>
    <sheet name="Coeficientes y tipos 2025" sheetId="7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F33" i="1"/>
  <c r="F27" i="1"/>
  <c r="F25" i="1"/>
  <c r="E35" i="1"/>
  <c r="E31" i="1"/>
  <c r="E33" i="1" s="1"/>
  <c r="E37" i="1" s="1"/>
  <c r="E29" i="1"/>
  <c r="E27" i="1"/>
  <c r="E25" i="1"/>
  <c r="F20" i="1"/>
  <c r="E22" i="1"/>
  <c r="F18" i="1"/>
  <c r="E18" i="1"/>
  <c r="F16" i="1"/>
  <c r="E16" i="1"/>
  <c r="E9" i="1"/>
  <c r="B23" i="1"/>
  <c r="B24" i="1" s="1"/>
  <c r="F11" i="1"/>
  <c r="F9" i="1"/>
  <c r="B19" i="1"/>
  <c r="E13" i="1" s="1"/>
  <c r="B21" i="1"/>
  <c r="F22" i="1" s="1"/>
  <c r="B26" i="1"/>
  <c r="B27" i="1" s="1"/>
  <c r="F29" i="1" l="1"/>
  <c r="F31" i="1" s="1"/>
  <c r="F35" i="1" s="1"/>
  <c r="F39" i="1" s="1"/>
  <c r="B29" i="1"/>
  <c r="B30" i="1" s="1"/>
</calcChain>
</file>

<file path=xl/sharedStrings.xml><?xml version="1.0" encoding="utf-8"?>
<sst xmlns="http://schemas.openxmlformats.org/spreadsheetml/2006/main" count="208" uniqueCount="91">
  <si>
    <t>HERRAMIENTA PARA EL CALCULO DE CUOTA DE PLUS VALÍA</t>
  </si>
  <si>
    <t>Fecha de adquisición</t>
  </si>
  <si>
    <t>Fecha de tranmisión</t>
  </si>
  <si>
    <t>Valor catastral</t>
  </si>
  <si>
    <t>Valor del suelo</t>
  </si>
  <si>
    <t>Porcentaje transmitido</t>
  </si>
  <si>
    <t>Coeficiente de incremento anual</t>
  </si>
  <si>
    <t>Incremento de valor</t>
  </si>
  <si>
    <t>Incremento de valor porcentaje transmitido</t>
  </si>
  <si>
    <t>Base imponible método real</t>
  </si>
  <si>
    <t>Cuota tributaria método objetivo</t>
  </si>
  <si>
    <t>Base imponible método objetivo</t>
  </si>
  <si>
    <t>Cuota tributaria método real</t>
  </si>
  <si>
    <t>Precio de adquisición</t>
  </si>
  <si>
    <t>Porcentaje del valor del suelo sobre valor catastral</t>
  </si>
  <si>
    <t>Tipo de gravamen</t>
  </si>
  <si>
    <t>(LOS RESULTADOS DE ESTA HERRAMIENTO NO TIENEN NINGÚN VALOR ANTE LA ADMINISTRACIÓN, UNICAMENTE LOS CONSIGNADOS EN LA AUTOLIQUIDACIÓN FIRMADA)</t>
  </si>
  <si>
    <t>Años transcurridos (Si es igual a "0" indique meses)</t>
  </si>
  <si>
    <t>Ubicación</t>
  </si>
  <si>
    <t>Fecha de adquisición (1)</t>
  </si>
  <si>
    <t>Fecha de transmisión (2)</t>
  </si>
  <si>
    <t>Precio de adquisición (4)</t>
  </si>
  <si>
    <t>Años o meses transcurridos entre la adquisición y la transmisión (3)</t>
  </si>
  <si>
    <t>Valor catastral (7)</t>
  </si>
  <si>
    <t>Precio de transmisión/adjudicación (5)</t>
  </si>
  <si>
    <t>Valor del suelo (8)</t>
  </si>
  <si>
    <t>Valor consignado declaración sucesiones (6)</t>
  </si>
  <si>
    <t>Valor de referencia (9)</t>
  </si>
  <si>
    <t>Porcentaje transmitido (10)</t>
  </si>
  <si>
    <t>Porcentaje del valor del suelo (11)</t>
  </si>
  <si>
    <t>METODO OBJETIVO</t>
  </si>
  <si>
    <t>METODO REAL</t>
  </si>
  <si>
    <t>Coeficiente (12)</t>
  </si>
  <si>
    <t>Valor del suelo transmitido (27)</t>
  </si>
  <si>
    <t>Base imponible (13)</t>
  </si>
  <si>
    <t>Tipo de gravamen (14)</t>
  </si>
  <si>
    <t>Cuota tributaria (15)</t>
  </si>
  <si>
    <t>Precio inicial (16)</t>
  </si>
  <si>
    <t>Precio final (17)</t>
  </si>
  <si>
    <t>Incremento de valor (18)</t>
  </si>
  <si>
    <t>Incremento del valor del suelo (19)</t>
  </si>
  <si>
    <t>Base imponible (20)</t>
  </si>
  <si>
    <t>Cuota tributaria (21)</t>
  </si>
  <si>
    <t>Valor de referencia</t>
  </si>
  <si>
    <t>Precio de transmisión/adjudicación</t>
  </si>
  <si>
    <t>VALORES</t>
  </si>
  <si>
    <t>INMUEBLE OBJETO DE TRANSMISIÓN</t>
  </si>
  <si>
    <t>(Una vez introducidos los datos requeridos, en las columnas "E" y "F" se reflejaran los datos a rellenar en la autoliquidación)</t>
  </si>
  <si>
    <t>Valor más alto (transmisión, adjudicación ó referencia)</t>
  </si>
  <si>
    <t>Periodo de generación</t>
  </si>
  <si>
    <t>Coeficientes de incremento</t>
  </si>
  <si>
    <t>Inferior a un mes</t>
  </si>
  <si>
    <t>No sujeto</t>
  </si>
  <si>
    <t>1 mes</t>
  </si>
  <si>
    <t>2 meses</t>
  </si>
  <si>
    <t>3 meses</t>
  </si>
  <si>
    <t>4 meses</t>
  </si>
  <si>
    <t>5 meses</t>
  </si>
  <si>
    <t>6 meses</t>
  </si>
  <si>
    <t>7 meses</t>
  </si>
  <si>
    <t>8 meses</t>
  </si>
  <si>
    <t>9 meses</t>
  </si>
  <si>
    <t>10 meses</t>
  </si>
  <si>
    <t>11 meses</t>
  </si>
  <si>
    <t>1 año</t>
  </si>
  <si>
    <t>2 años</t>
  </si>
  <si>
    <t>3 años</t>
  </si>
  <si>
    <t>4 años</t>
  </si>
  <si>
    <t>5 años</t>
  </si>
  <si>
    <t>6 años</t>
  </si>
  <si>
    <t>7 años</t>
  </si>
  <si>
    <t>8 años</t>
  </si>
  <si>
    <t>9 años</t>
  </si>
  <si>
    <t>10 años</t>
  </si>
  <si>
    <t>11 años</t>
  </si>
  <si>
    <t>12 años</t>
  </si>
  <si>
    <t>13 años</t>
  </si>
  <si>
    <t>14 años</t>
  </si>
  <si>
    <t>15 años</t>
  </si>
  <si>
    <t>16 años</t>
  </si>
  <si>
    <t>17 años</t>
  </si>
  <si>
    <t>18 años</t>
  </si>
  <si>
    <t>19 años</t>
  </si>
  <si>
    <t>Igual o superior a 20 años</t>
  </si>
  <si>
    <t>(Rellene unicamente las casillas de la columna "B", de "B7" a "B17")</t>
  </si>
  <si>
    <t>COEFICIENTES Y TIPOS IMPOSITIVOS PARA EL CÁLCULO DE PLUSVALÍA PARA HECHOS DEVENGADOS EN 2022</t>
  </si>
  <si>
    <t>EN LOS CASOS DE AQQUISICIÓN POR SUCESIÓN LA FECHA DE DEVENGO SERÁ LA DE FALLECIMIENTO DEL CAUSANTE</t>
  </si>
  <si>
    <t>COEFICIENTES Y TIPOS IMPOSITIVOS PARA EL CÁLCULO DE PLUSVALÍA PARA HECHOS DEVENGADOS EN 2023</t>
  </si>
  <si>
    <t>COEFICIENTES Y TIPOS IMPOSITIVOS PARA EL CÁLCULO DE PLUSVALÍA PARA HECHOS DEVENGADOS EN 2024</t>
  </si>
  <si>
    <t>TENGA EN CUENTA QUE EN EL CASO DE ADQUISICIÓN O TRANSMISIÓN POR SUCESIÓN LAS FECHAS SON LAS DE FALLECIMIENTO DEL CAUSANTE</t>
  </si>
  <si>
    <t>COEFICIENTES Y TIPOS IMPOSITIVOS PARA EL CÁLCULO DE PLUSVALÍA PARA HECHOS DEVENGADOS EN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</si>
</sst>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66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4" fontId="0" fillId="4" borderId="1" xfId="0" applyNumberFormat="1" applyFill="1" applyBorder="1"/>
    <xf numFmtId="0" fontId="2" fillId="0" borderId="0" xfId="0" applyFont="1"/>
    <xf numFmtId="14" fontId="0" fillId="0" borderId="1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4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4" fontId="0" fillId="0" borderId="0" xfId="0" applyNumberFormat="1"/>
    <xf numFmtId="0" fontId="1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" fontId="1" fillId="0" borderId="5" xfId="0" applyNumberFormat="1" applyFont="1" applyBorder="1" applyAlignment="1">
      <alignment horizontal="center"/>
    </xf>
    <xf numFmtId="14" fontId="1" fillId="0" borderId="6" xfId="0" applyNumberFormat="1" applyFont="1" applyBorder="1" applyAlignment="1">
      <alignment horizontal="center"/>
    </xf>
    <xf numFmtId="0" fontId="0" fillId="0" borderId="6" xfId="0" applyBorder="1" applyAlignment="1">
      <alignment horizontal="left"/>
    </xf>
    <xf numFmtId="4" fontId="1" fillId="0" borderId="6" xfId="0" applyNumberFormat="1" applyFont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0" fontId="1" fillId="0" borderId="10" xfId="0" applyFont="1" applyBorder="1"/>
    <xf numFmtId="0" fontId="0" fillId="0" borderId="11" xfId="0" applyBorder="1" applyAlignment="1">
      <alignment horizontal="left"/>
    </xf>
    <xf numFmtId="0" fontId="1" fillId="0" borderId="7" xfId="0" applyFont="1" applyBorder="1" applyAlignment="1">
      <alignment horizontal="center"/>
    </xf>
    <xf numFmtId="0" fontId="0" fillId="0" borderId="8" xfId="0" applyBorder="1"/>
    <xf numFmtId="4" fontId="1" fillId="0" borderId="7" xfId="0" applyNumberFormat="1" applyFont="1" applyBorder="1" applyAlignment="1">
      <alignment horizontal="center"/>
    </xf>
    <xf numFmtId="0" fontId="1" fillId="0" borderId="12" xfId="0" applyFont="1" applyBorder="1"/>
    <xf numFmtId="0" fontId="0" fillId="0" borderId="13" xfId="0" applyBorder="1"/>
    <xf numFmtId="4" fontId="1" fillId="0" borderId="13" xfId="0" applyNumberFormat="1" applyFont="1" applyBorder="1" applyAlignment="1">
      <alignment horizontal="center"/>
    </xf>
    <xf numFmtId="4" fontId="1" fillId="0" borderId="14" xfId="0" applyNumberFormat="1" applyFont="1" applyBorder="1" applyAlignment="1">
      <alignment horizontal="center"/>
    </xf>
    <xf numFmtId="0" fontId="1" fillId="0" borderId="15" xfId="0" applyFont="1" applyBorder="1"/>
    <xf numFmtId="0" fontId="0" fillId="0" borderId="16" xfId="0" applyBorder="1"/>
    <xf numFmtId="4" fontId="1" fillId="0" borderId="16" xfId="0" applyNumberFormat="1" applyFont="1" applyBorder="1" applyAlignment="1">
      <alignment horizontal="center"/>
    </xf>
    <xf numFmtId="0" fontId="0" fillId="0" borderId="9" xfId="0" applyBorder="1"/>
    <xf numFmtId="0" fontId="1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3" fillId="0" borderId="17" xfId="0" applyFont="1" applyBorder="1" applyAlignment="1">
      <alignment horizontal="center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9" fontId="3" fillId="0" borderId="17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CCECFF"/>
      <color rgb="FF99CC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zoomScale="90" zoomScaleNormal="90" workbookViewId="0">
      <selection activeCell="B21" sqref="B21"/>
    </sheetView>
  </sheetViews>
  <sheetFormatPr baseColWidth="10" defaultColWidth="9.140625" defaultRowHeight="15" x14ac:dyDescent="0.25"/>
  <cols>
    <col min="1" max="1" width="52" customWidth="1"/>
    <col min="2" max="2" width="20" customWidth="1"/>
    <col min="3" max="4" width="5" customWidth="1"/>
    <col min="5" max="5" width="42.140625" customWidth="1"/>
    <col min="6" max="6" width="40.5703125" customWidth="1"/>
  </cols>
  <sheetData>
    <row r="1" spans="1:6" x14ac:dyDescent="0.25">
      <c r="A1" s="47" t="s">
        <v>0</v>
      </c>
      <c r="B1" s="47"/>
      <c r="C1" s="10"/>
      <c r="D1" s="10"/>
    </row>
    <row r="2" spans="1:6" x14ac:dyDescent="0.25">
      <c r="A2" s="46" t="s">
        <v>89</v>
      </c>
      <c r="B2" s="45"/>
      <c r="C2" s="10"/>
      <c r="D2" s="10"/>
    </row>
    <row r="3" spans="1:6" x14ac:dyDescent="0.25">
      <c r="A3" s="48" t="s">
        <v>84</v>
      </c>
      <c r="B3" s="48"/>
      <c r="C3" s="11"/>
      <c r="D3" s="11"/>
    </row>
    <row r="4" spans="1:6" x14ac:dyDescent="0.25">
      <c r="A4" t="s">
        <v>47</v>
      </c>
    </row>
    <row r="5" spans="1:6" x14ac:dyDescent="0.25">
      <c r="A5" s="7" t="s">
        <v>16</v>
      </c>
    </row>
    <row r="6" spans="1:6" ht="15.75" thickBot="1" x14ac:dyDescent="0.3">
      <c r="A6" s="50"/>
      <c r="B6" s="50"/>
      <c r="C6" s="11"/>
      <c r="D6" s="11"/>
    </row>
    <row r="7" spans="1:6" ht="15.75" thickTop="1" x14ac:dyDescent="0.25">
      <c r="A7" s="3" t="s">
        <v>1</v>
      </c>
      <c r="B7" s="8">
        <v>1</v>
      </c>
      <c r="C7" s="13"/>
      <c r="D7" s="13"/>
      <c r="E7" s="16" t="s">
        <v>46</v>
      </c>
      <c r="F7" s="17"/>
    </row>
    <row r="8" spans="1:6" x14ac:dyDescent="0.25">
      <c r="A8" s="3" t="s">
        <v>2</v>
      </c>
      <c r="B8" s="8">
        <v>44675</v>
      </c>
      <c r="C8" s="13"/>
      <c r="D8" s="13"/>
      <c r="E8" s="18" t="s">
        <v>21</v>
      </c>
      <c r="F8" s="19" t="s">
        <v>19</v>
      </c>
    </row>
    <row r="9" spans="1:6" x14ac:dyDescent="0.25">
      <c r="A9" s="3" t="s">
        <v>3</v>
      </c>
      <c r="B9" s="9">
        <v>54125.18</v>
      </c>
      <c r="C9" s="14"/>
      <c r="D9" s="14"/>
      <c r="E9" s="20">
        <f>B12</f>
        <v>25500</v>
      </c>
      <c r="F9" s="21">
        <f>B7</f>
        <v>1</v>
      </c>
    </row>
    <row r="10" spans="1:6" x14ac:dyDescent="0.25">
      <c r="A10" s="3" t="s">
        <v>4</v>
      </c>
      <c r="B10" s="9">
        <v>8812.4699999999993</v>
      </c>
      <c r="C10" s="14"/>
      <c r="D10" s="14"/>
      <c r="E10" s="18" t="s">
        <v>18</v>
      </c>
      <c r="F10" s="19" t="s">
        <v>20</v>
      </c>
    </row>
    <row r="11" spans="1:6" x14ac:dyDescent="0.25">
      <c r="A11" s="3" t="s">
        <v>5</v>
      </c>
      <c r="B11" s="9">
        <v>100</v>
      </c>
      <c r="C11" s="14"/>
      <c r="D11" s="14"/>
      <c r="E11" s="18"/>
      <c r="F11" s="21">
        <f>B8</f>
        <v>44675</v>
      </c>
    </row>
    <row r="12" spans="1:6" x14ac:dyDescent="0.25">
      <c r="A12" s="3" t="s">
        <v>13</v>
      </c>
      <c r="B12" s="9">
        <v>25500</v>
      </c>
      <c r="C12" s="14"/>
      <c r="D12" s="14"/>
      <c r="E12" s="18" t="s">
        <v>22</v>
      </c>
      <c r="F12" s="19"/>
    </row>
    <row r="13" spans="1:6" ht="15.75" thickBot="1" x14ac:dyDescent="0.3">
      <c r="A13" s="3" t="s">
        <v>44</v>
      </c>
      <c r="B13" s="9">
        <v>43000</v>
      </c>
      <c r="C13" s="14"/>
      <c r="D13" s="14"/>
      <c r="E13" s="27">
        <f>B19</f>
        <v>122</v>
      </c>
      <c r="F13" s="28"/>
    </row>
    <row r="14" spans="1:6" ht="15.75" thickTop="1" x14ac:dyDescent="0.25">
      <c r="A14" s="3" t="s">
        <v>43</v>
      </c>
      <c r="B14" s="9">
        <v>45000</v>
      </c>
      <c r="C14" s="14"/>
      <c r="D14" s="14"/>
      <c r="E14" s="25" t="s">
        <v>45</v>
      </c>
      <c r="F14" s="26"/>
    </row>
    <row r="15" spans="1:6" x14ac:dyDescent="0.25">
      <c r="A15" s="3" t="s">
        <v>48</v>
      </c>
      <c r="B15" s="9">
        <v>45000</v>
      </c>
      <c r="C15" s="14"/>
      <c r="D15" s="14"/>
      <c r="E15" s="18" t="s">
        <v>21</v>
      </c>
      <c r="F15" s="22" t="s">
        <v>23</v>
      </c>
    </row>
    <row r="16" spans="1:6" x14ac:dyDescent="0.25">
      <c r="A16" s="3" t="s">
        <v>6</v>
      </c>
      <c r="B16" s="9">
        <v>0.16</v>
      </c>
      <c r="C16" s="14"/>
      <c r="D16" s="14"/>
      <c r="E16" s="20">
        <f>B12</f>
        <v>25500</v>
      </c>
      <c r="F16" s="23">
        <f>B9</f>
        <v>54125.18</v>
      </c>
    </row>
    <row r="17" spans="1:6" x14ac:dyDescent="0.25">
      <c r="A17" s="3" t="s">
        <v>15</v>
      </c>
      <c r="B17" s="9">
        <v>25</v>
      </c>
      <c r="C17" s="14"/>
      <c r="D17" s="14"/>
      <c r="E17" s="18" t="s">
        <v>24</v>
      </c>
      <c r="F17" s="19" t="s">
        <v>25</v>
      </c>
    </row>
    <row r="18" spans="1:6" x14ac:dyDescent="0.25">
      <c r="A18" s="1"/>
      <c r="B18" s="1"/>
      <c r="E18" s="20">
        <f>B13</f>
        <v>43000</v>
      </c>
      <c r="F18" s="23">
        <f>B10</f>
        <v>8812.4699999999993</v>
      </c>
    </row>
    <row r="19" spans="1:6" x14ac:dyDescent="0.25">
      <c r="A19" s="4" t="s">
        <v>17</v>
      </c>
      <c r="B19" s="5">
        <f>DATEDIF(B7,B8,"Y")</f>
        <v>122</v>
      </c>
      <c r="E19" s="18" t="s">
        <v>26</v>
      </c>
      <c r="F19" s="19" t="s">
        <v>27</v>
      </c>
    </row>
    <row r="20" spans="1:6" x14ac:dyDescent="0.25">
      <c r="A20" s="1"/>
      <c r="B20" s="1"/>
      <c r="E20" s="18"/>
      <c r="F20" s="23">
        <f>B14</f>
        <v>45000</v>
      </c>
    </row>
    <row r="21" spans="1:6" x14ac:dyDescent="0.25">
      <c r="A21" s="4" t="s">
        <v>14</v>
      </c>
      <c r="B21" s="6">
        <f>IF(B9=0,0,SUM(B10*100)/B9)</f>
        <v>16.281645622240884</v>
      </c>
      <c r="C21" s="15"/>
      <c r="D21" s="15"/>
      <c r="E21" s="18" t="s">
        <v>28</v>
      </c>
      <c r="F21" s="19" t="s">
        <v>29</v>
      </c>
    </row>
    <row r="22" spans="1:6" ht="15.75" thickBot="1" x14ac:dyDescent="0.3">
      <c r="A22" s="1"/>
      <c r="B22" s="2"/>
      <c r="C22" s="15"/>
      <c r="D22" s="15"/>
      <c r="E22" s="29">
        <f>B11</f>
        <v>100</v>
      </c>
      <c r="F22" s="24">
        <f>B21</f>
        <v>16.281645622240884</v>
      </c>
    </row>
    <row r="23" spans="1:6" ht="15.75" thickTop="1" x14ac:dyDescent="0.25">
      <c r="A23" s="4" t="s">
        <v>7</v>
      </c>
      <c r="B23" s="6">
        <f>SUM(B15-B12)</f>
        <v>19500</v>
      </c>
      <c r="C23" s="15"/>
      <c r="D23" s="15"/>
      <c r="E23" s="34" t="s">
        <v>30</v>
      </c>
      <c r="F23" s="30" t="s">
        <v>31</v>
      </c>
    </row>
    <row r="24" spans="1:6" x14ac:dyDescent="0.25">
      <c r="A24" s="4" t="s">
        <v>8</v>
      </c>
      <c r="B24" s="6">
        <f>SUM(B23*B11)/100</f>
        <v>19500</v>
      </c>
      <c r="C24" s="15"/>
      <c r="D24" s="15"/>
      <c r="E24" s="35" t="s">
        <v>25</v>
      </c>
      <c r="F24" s="31" t="s">
        <v>37</v>
      </c>
    </row>
    <row r="25" spans="1:6" x14ac:dyDescent="0.25">
      <c r="A25" s="1"/>
      <c r="B25" s="2"/>
      <c r="C25" s="15"/>
      <c r="D25" s="15"/>
      <c r="E25" s="36">
        <f>B10</f>
        <v>8812.4699999999993</v>
      </c>
      <c r="F25" s="32">
        <f>B12</f>
        <v>25500</v>
      </c>
    </row>
    <row r="26" spans="1:6" x14ac:dyDescent="0.25">
      <c r="A26" s="4" t="s">
        <v>11</v>
      </c>
      <c r="B26" s="6">
        <f>SUM(B10*B11)/100</f>
        <v>8812.4699999999993</v>
      </c>
      <c r="C26" s="15"/>
      <c r="D26" s="15"/>
      <c r="E26" s="35" t="s">
        <v>32</v>
      </c>
      <c r="F26" s="31" t="s">
        <v>38</v>
      </c>
    </row>
    <row r="27" spans="1:6" x14ac:dyDescent="0.25">
      <c r="A27" s="4" t="s">
        <v>10</v>
      </c>
      <c r="B27" s="6">
        <f>SUM((B26*B16)*B17/100)</f>
        <v>352.49879999999996</v>
      </c>
      <c r="C27" s="15"/>
      <c r="D27" s="15"/>
      <c r="E27" s="36">
        <f>B16</f>
        <v>0.16</v>
      </c>
      <c r="F27" s="32">
        <f>B15</f>
        <v>45000</v>
      </c>
    </row>
    <row r="28" spans="1:6" x14ac:dyDescent="0.25">
      <c r="A28" s="1"/>
      <c r="B28" s="2"/>
      <c r="C28" s="15"/>
      <c r="D28" s="15"/>
      <c r="E28" s="35" t="s">
        <v>28</v>
      </c>
      <c r="F28" s="31" t="s">
        <v>39</v>
      </c>
    </row>
    <row r="29" spans="1:6" x14ac:dyDescent="0.25">
      <c r="A29" s="4" t="s">
        <v>9</v>
      </c>
      <c r="B29" s="6">
        <f>SUM(B24*B21)/100</f>
        <v>3174.9208963369724</v>
      </c>
      <c r="C29" s="15"/>
      <c r="D29" s="15"/>
      <c r="E29" s="36">
        <f>B11</f>
        <v>100</v>
      </c>
      <c r="F29" s="32">
        <f>SUM(F27-F25)</f>
        <v>19500</v>
      </c>
    </row>
    <row r="30" spans="1:6" x14ac:dyDescent="0.25">
      <c r="A30" s="4" t="s">
        <v>12</v>
      </c>
      <c r="B30" s="6">
        <f>SUM(B29*B17)/100</f>
        <v>793.7302240842431</v>
      </c>
      <c r="C30" s="15"/>
      <c r="D30" s="15"/>
      <c r="E30" s="35" t="s">
        <v>33</v>
      </c>
      <c r="F30" s="31" t="s">
        <v>40</v>
      </c>
    </row>
    <row r="31" spans="1:6" x14ac:dyDescent="0.25">
      <c r="E31" s="36">
        <f>SUM(B10*B11)/100</f>
        <v>8812.4699999999993</v>
      </c>
      <c r="F31" s="32">
        <f>SUM(F29*B21)/100</f>
        <v>3174.9208963369724</v>
      </c>
    </row>
    <row r="32" spans="1:6" x14ac:dyDescent="0.25">
      <c r="E32" s="35" t="s">
        <v>34</v>
      </c>
      <c r="F32" s="31" t="s">
        <v>28</v>
      </c>
    </row>
    <row r="33" spans="1:6" x14ac:dyDescent="0.25">
      <c r="A33" s="49"/>
      <c r="B33" s="49"/>
      <c r="C33" s="10"/>
      <c r="D33" s="10"/>
      <c r="E33" s="36">
        <f>SUM(E31*B16)</f>
        <v>1409.9951999999998</v>
      </c>
      <c r="F33" s="32">
        <f>B11</f>
        <v>100</v>
      </c>
    </row>
    <row r="34" spans="1:6" x14ac:dyDescent="0.25">
      <c r="E34" s="35" t="s">
        <v>35</v>
      </c>
      <c r="F34" s="31" t="s">
        <v>41</v>
      </c>
    </row>
    <row r="35" spans="1:6" x14ac:dyDescent="0.25">
      <c r="E35" s="36">
        <f>B17</f>
        <v>25</v>
      </c>
      <c r="F35" s="32">
        <f>SUM(F31*F33)/100</f>
        <v>3174.9208963369724</v>
      </c>
    </row>
    <row r="36" spans="1:6" x14ac:dyDescent="0.25">
      <c r="E36" s="35" t="s">
        <v>36</v>
      </c>
      <c r="F36" s="31" t="s">
        <v>35</v>
      </c>
    </row>
    <row r="37" spans="1:6" x14ac:dyDescent="0.25">
      <c r="E37" s="36">
        <f>SUM(E33*B17)/100</f>
        <v>352.49879999999996</v>
      </c>
      <c r="F37" s="32">
        <f>B17</f>
        <v>25</v>
      </c>
    </row>
    <row r="38" spans="1:6" x14ac:dyDescent="0.25">
      <c r="E38" s="35"/>
      <c r="F38" s="31" t="s">
        <v>42</v>
      </c>
    </row>
    <row r="39" spans="1:6" ht="15.75" thickBot="1" x14ac:dyDescent="0.3">
      <c r="E39" s="37"/>
      <c r="F39" s="33">
        <f>SUM(F35*F37)/100</f>
        <v>793.7302240842431</v>
      </c>
    </row>
    <row r="40" spans="1:6" ht="15.75" thickTop="1" x14ac:dyDescent="0.25">
      <c r="C40" s="12"/>
      <c r="D40" s="12"/>
    </row>
  </sheetData>
  <sheetProtection algorithmName="SHA-512" hashValue="kYzWkb9HAXFH5q4iATXM0657Pq/7PWq4Co148nZO4Ny5EHSzF/WTPnt5sf2N8rJO8ljKL7kNZL8vOdo6U1NLMg==" saltValue="PzW/Oal17Pd2usAU+hksBA==" spinCount="100000" sheet="1" objects="1" scenarios="1"/>
  <mergeCells count="4">
    <mergeCell ref="A1:B1"/>
    <mergeCell ref="A3:B3"/>
    <mergeCell ref="A33:B33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37"/>
  <sheetViews>
    <sheetView workbookViewId="0">
      <selection activeCell="A3" sqref="A3"/>
    </sheetView>
  </sheetViews>
  <sheetFormatPr baseColWidth="10" defaultRowHeight="15" x14ac:dyDescent="0.25"/>
  <cols>
    <col min="1" max="1" width="29.5703125" customWidth="1"/>
    <col min="2" max="2" width="27.42578125" customWidth="1"/>
    <col min="3" max="3" width="26.7109375" customWidth="1"/>
  </cols>
  <sheetData>
    <row r="2" spans="1:3" ht="15.75" customHeight="1" x14ac:dyDescent="0.25">
      <c r="A2" s="44" t="s">
        <v>85</v>
      </c>
      <c r="B2" s="44"/>
      <c r="C2" s="44"/>
    </row>
    <row r="3" spans="1:3" ht="15.75" customHeight="1" x14ac:dyDescent="0.25">
      <c r="A3" s="44" t="s">
        <v>86</v>
      </c>
      <c r="B3" s="44"/>
      <c r="C3" s="44"/>
    </row>
    <row r="4" spans="1:3" ht="15.75" thickBot="1" x14ac:dyDescent="0.3"/>
    <row r="5" spans="1:3" ht="15.75" thickBot="1" x14ac:dyDescent="0.3">
      <c r="A5" s="38" t="s">
        <v>49</v>
      </c>
      <c r="B5" s="38" t="s">
        <v>50</v>
      </c>
      <c r="C5" s="38" t="s">
        <v>15</v>
      </c>
    </row>
    <row r="6" spans="1:3" ht="15.75" thickBot="1" x14ac:dyDescent="0.3">
      <c r="A6" s="39" t="s">
        <v>51</v>
      </c>
      <c r="B6" s="39" t="s">
        <v>52</v>
      </c>
      <c r="C6" s="40"/>
    </row>
    <row r="7" spans="1:3" ht="15.75" thickBot="1" x14ac:dyDescent="0.3">
      <c r="A7" s="41" t="s">
        <v>53</v>
      </c>
      <c r="B7" s="42">
        <v>0.01</v>
      </c>
      <c r="C7" s="43">
        <v>0.25</v>
      </c>
    </row>
    <row r="8" spans="1:3" ht="15.75" thickBot="1" x14ac:dyDescent="0.3">
      <c r="A8" s="41" t="s">
        <v>54</v>
      </c>
      <c r="B8" s="42">
        <v>0.02</v>
      </c>
      <c r="C8" s="43">
        <v>0.25</v>
      </c>
    </row>
    <row r="9" spans="1:3" ht="15.75" thickBot="1" x14ac:dyDescent="0.3">
      <c r="A9" s="41" t="s">
        <v>55</v>
      </c>
      <c r="B9" s="42">
        <v>0.03</v>
      </c>
      <c r="C9" s="43">
        <v>0.25</v>
      </c>
    </row>
    <row r="10" spans="1:3" ht="15.75" thickBot="1" x14ac:dyDescent="0.3">
      <c r="A10" s="41" t="s">
        <v>56</v>
      </c>
      <c r="B10" s="42">
        <v>0.04</v>
      </c>
      <c r="C10" s="43">
        <v>0.25</v>
      </c>
    </row>
    <row r="11" spans="1:3" ht="15.75" thickBot="1" x14ac:dyDescent="0.3">
      <c r="A11" s="41" t="s">
        <v>57</v>
      </c>
      <c r="B11" s="42">
        <v>0.05</v>
      </c>
      <c r="C11" s="43">
        <v>0.25</v>
      </c>
    </row>
    <row r="12" spans="1:3" ht="15.75" thickBot="1" x14ac:dyDescent="0.3">
      <c r="A12" s="41" t="s">
        <v>58</v>
      </c>
      <c r="B12" s="42">
        <v>0.06</v>
      </c>
      <c r="C12" s="43">
        <v>0.25</v>
      </c>
    </row>
    <row r="13" spans="1:3" ht="15.75" thickBot="1" x14ac:dyDescent="0.3">
      <c r="A13" s="41" t="s">
        <v>59</v>
      </c>
      <c r="B13" s="42">
        <v>0.08</v>
      </c>
      <c r="C13" s="43">
        <v>0.25</v>
      </c>
    </row>
    <row r="14" spans="1:3" ht="15.75" thickBot="1" x14ac:dyDescent="0.3">
      <c r="A14" s="41" t="s">
        <v>60</v>
      </c>
      <c r="B14" s="42">
        <v>0.09</v>
      </c>
      <c r="C14" s="43">
        <v>0.25</v>
      </c>
    </row>
    <row r="15" spans="1:3" ht="15.75" thickBot="1" x14ac:dyDescent="0.3">
      <c r="A15" s="41" t="s">
        <v>61</v>
      </c>
      <c r="B15" s="42">
        <v>0.1</v>
      </c>
      <c r="C15" s="43">
        <v>0.25</v>
      </c>
    </row>
    <row r="16" spans="1:3" ht="15.75" thickBot="1" x14ac:dyDescent="0.3">
      <c r="A16" s="41" t="s">
        <v>62</v>
      </c>
      <c r="B16" s="42">
        <v>0.11</v>
      </c>
      <c r="C16" s="43">
        <v>0.25</v>
      </c>
    </row>
    <row r="17" spans="1:3" ht="15.75" thickBot="1" x14ac:dyDescent="0.3">
      <c r="A17" s="41" t="s">
        <v>63</v>
      </c>
      <c r="B17" s="42">
        <v>0.12</v>
      </c>
      <c r="C17" s="43">
        <v>0.25</v>
      </c>
    </row>
    <row r="18" spans="1:3" ht="15.75" thickBot="1" x14ac:dyDescent="0.3">
      <c r="A18" s="41" t="s">
        <v>64</v>
      </c>
      <c r="B18" s="42">
        <v>0.12</v>
      </c>
      <c r="C18" s="43">
        <v>0.25</v>
      </c>
    </row>
    <row r="19" spans="1:3" ht="15.75" thickBot="1" x14ac:dyDescent="0.3">
      <c r="A19" s="41" t="s">
        <v>65</v>
      </c>
      <c r="B19" s="42">
        <v>0.14000000000000001</v>
      </c>
      <c r="C19" s="43">
        <v>0.25</v>
      </c>
    </row>
    <row r="20" spans="1:3" ht="15.75" thickBot="1" x14ac:dyDescent="0.3">
      <c r="A20" s="41" t="s">
        <v>66</v>
      </c>
      <c r="B20" s="42">
        <v>0.15</v>
      </c>
      <c r="C20" s="43">
        <v>0.25</v>
      </c>
    </row>
    <row r="21" spans="1:3" ht="15.75" thickBot="1" x14ac:dyDescent="0.3">
      <c r="A21" s="41" t="s">
        <v>67</v>
      </c>
      <c r="B21" s="42">
        <v>0.16</v>
      </c>
      <c r="C21" s="43">
        <v>0.25</v>
      </c>
    </row>
    <row r="22" spans="1:3" ht="15.75" thickBot="1" x14ac:dyDescent="0.3">
      <c r="A22" s="41" t="s">
        <v>68</v>
      </c>
      <c r="B22" s="42">
        <v>0.16</v>
      </c>
      <c r="C22" s="43">
        <v>0.25</v>
      </c>
    </row>
    <row r="23" spans="1:3" ht="15.75" thickBot="1" x14ac:dyDescent="0.3">
      <c r="A23" s="41" t="s">
        <v>69</v>
      </c>
      <c r="B23" s="42">
        <v>0.15</v>
      </c>
      <c r="C23" s="43">
        <v>0.25</v>
      </c>
    </row>
    <row r="24" spans="1:3" ht="15.75" thickBot="1" x14ac:dyDescent="0.3">
      <c r="A24" s="41" t="s">
        <v>70</v>
      </c>
      <c r="B24" s="42">
        <v>0.12</v>
      </c>
      <c r="C24" s="43">
        <v>0.25</v>
      </c>
    </row>
    <row r="25" spans="1:3" ht="15.75" thickBot="1" x14ac:dyDescent="0.3">
      <c r="A25" s="41" t="s">
        <v>71</v>
      </c>
      <c r="B25" s="42">
        <v>0.1</v>
      </c>
      <c r="C25" s="43">
        <v>0.25</v>
      </c>
    </row>
    <row r="26" spans="1:3" ht="15.75" thickBot="1" x14ac:dyDescent="0.3">
      <c r="A26" s="41" t="s">
        <v>72</v>
      </c>
      <c r="B26" s="42">
        <v>0.09</v>
      </c>
      <c r="C26" s="43">
        <v>0.25</v>
      </c>
    </row>
    <row r="27" spans="1:3" ht="15.75" thickBot="1" x14ac:dyDescent="0.3">
      <c r="A27" s="41" t="s">
        <v>73</v>
      </c>
      <c r="B27" s="42">
        <v>0.08</v>
      </c>
      <c r="C27" s="43">
        <v>0.25</v>
      </c>
    </row>
    <row r="28" spans="1:3" ht="15.75" thickBot="1" x14ac:dyDescent="0.3">
      <c r="A28" s="41" t="s">
        <v>74</v>
      </c>
      <c r="B28" s="42">
        <v>0.08</v>
      </c>
      <c r="C28" s="43">
        <v>0.25</v>
      </c>
    </row>
    <row r="29" spans="1:3" ht="15.75" thickBot="1" x14ac:dyDescent="0.3">
      <c r="A29" s="41" t="s">
        <v>75</v>
      </c>
      <c r="B29" s="42">
        <v>0.08</v>
      </c>
      <c r="C29" s="43">
        <v>0.25</v>
      </c>
    </row>
    <row r="30" spans="1:3" ht="15.75" thickBot="1" x14ac:dyDescent="0.3">
      <c r="A30" s="41" t="s">
        <v>76</v>
      </c>
      <c r="B30" s="42">
        <v>0.08</v>
      </c>
      <c r="C30" s="43">
        <v>0.25</v>
      </c>
    </row>
    <row r="31" spans="1:3" ht="15.75" thickBot="1" x14ac:dyDescent="0.3">
      <c r="A31" s="41" t="s">
        <v>77</v>
      </c>
      <c r="B31" s="42">
        <v>0.1</v>
      </c>
      <c r="C31" s="43">
        <v>0.25</v>
      </c>
    </row>
    <row r="32" spans="1:3" ht="15.75" thickBot="1" x14ac:dyDescent="0.3">
      <c r="A32" s="41" t="s">
        <v>78</v>
      </c>
      <c r="B32" s="42">
        <v>0.12</v>
      </c>
      <c r="C32" s="43">
        <v>0.25</v>
      </c>
    </row>
    <row r="33" spans="1:3" ht="15.75" thickBot="1" x14ac:dyDescent="0.3">
      <c r="A33" s="41" t="s">
        <v>79</v>
      </c>
      <c r="B33" s="42">
        <v>0.16</v>
      </c>
      <c r="C33" s="43">
        <v>0.2</v>
      </c>
    </row>
    <row r="34" spans="1:3" ht="15.75" thickBot="1" x14ac:dyDescent="0.3">
      <c r="A34" s="41" t="s">
        <v>80</v>
      </c>
      <c r="B34" s="42">
        <v>0.2</v>
      </c>
      <c r="C34" s="43">
        <v>0.2</v>
      </c>
    </row>
    <row r="35" spans="1:3" ht="15.75" thickBot="1" x14ac:dyDescent="0.3">
      <c r="A35" s="41" t="s">
        <v>81</v>
      </c>
      <c r="B35" s="42">
        <v>0.26</v>
      </c>
      <c r="C35" s="43">
        <v>0.2</v>
      </c>
    </row>
    <row r="36" spans="1:3" ht="15.75" thickBot="1" x14ac:dyDescent="0.3">
      <c r="A36" s="41" t="s">
        <v>82</v>
      </c>
      <c r="B36" s="42">
        <v>0.31</v>
      </c>
      <c r="C36" s="43">
        <v>0.2</v>
      </c>
    </row>
    <row r="37" spans="1:3" ht="15.75" thickBot="1" x14ac:dyDescent="0.3">
      <c r="A37" s="41" t="s">
        <v>83</v>
      </c>
      <c r="B37" s="42">
        <v>0.38</v>
      </c>
      <c r="C37" s="43">
        <v>0.2</v>
      </c>
    </row>
  </sheetData>
  <sheetProtection algorithmName="SHA-512" hashValue="Yr/CmTJrjQWPPoKnSuXY3gA9a2P/L81KexUOrv97DbKjN25pFUIXZd+FOV1+IdHUd+v8nIEoBLMASNx/gzi6Gw==" saltValue="unGXv2xdMb1JFvJdJ43slQ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4277E-10B3-4C25-BCF6-92B2CBAB66BB}">
  <dimension ref="A2:C37"/>
  <sheetViews>
    <sheetView workbookViewId="0">
      <selection activeCell="A3" sqref="A3"/>
    </sheetView>
  </sheetViews>
  <sheetFormatPr baseColWidth="10" defaultRowHeight="15" x14ac:dyDescent="0.25"/>
  <cols>
    <col min="1" max="1" width="29.5703125" customWidth="1"/>
    <col min="2" max="2" width="29.7109375" customWidth="1"/>
    <col min="3" max="3" width="27.5703125" customWidth="1"/>
  </cols>
  <sheetData>
    <row r="2" spans="1:3" x14ac:dyDescent="0.25">
      <c r="A2" s="44" t="s">
        <v>87</v>
      </c>
      <c r="B2" s="44"/>
      <c r="C2" s="44"/>
    </row>
    <row r="3" spans="1:3" x14ac:dyDescent="0.25">
      <c r="A3" s="44" t="s">
        <v>86</v>
      </c>
      <c r="B3" s="44"/>
      <c r="C3" s="44"/>
    </row>
    <row r="4" spans="1:3" ht="15.75" thickBot="1" x14ac:dyDescent="0.3"/>
    <row r="5" spans="1:3" ht="15.75" thickBot="1" x14ac:dyDescent="0.3">
      <c r="A5" s="38" t="s">
        <v>49</v>
      </c>
      <c r="B5" s="38" t="s">
        <v>50</v>
      </c>
      <c r="C5" s="38" t="s">
        <v>15</v>
      </c>
    </row>
    <row r="6" spans="1:3" ht="15.75" thickBot="1" x14ac:dyDescent="0.3">
      <c r="A6" s="39" t="s">
        <v>51</v>
      </c>
      <c r="B6" s="39" t="s">
        <v>52</v>
      </c>
      <c r="C6" s="40"/>
    </row>
    <row r="7" spans="1:3" ht="15.75" thickBot="1" x14ac:dyDescent="0.3">
      <c r="A7" s="41" t="s">
        <v>53</v>
      </c>
      <c r="B7" s="42">
        <v>0.01</v>
      </c>
      <c r="C7" s="43">
        <v>0.25</v>
      </c>
    </row>
    <row r="8" spans="1:3" ht="15.75" thickBot="1" x14ac:dyDescent="0.3">
      <c r="A8" s="41" t="s">
        <v>54</v>
      </c>
      <c r="B8" s="42">
        <v>0.02</v>
      </c>
      <c r="C8" s="43">
        <v>0.25</v>
      </c>
    </row>
    <row r="9" spans="1:3" ht="15.75" thickBot="1" x14ac:dyDescent="0.3">
      <c r="A9" s="41" t="s">
        <v>55</v>
      </c>
      <c r="B9" s="42">
        <v>0.03</v>
      </c>
      <c r="C9" s="43">
        <v>0.25</v>
      </c>
    </row>
    <row r="10" spans="1:3" ht="15.75" thickBot="1" x14ac:dyDescent="0.3">
      <c r="A10" s="41" t="s">
        <v>56</v>
      </c>
      <c r="B10" s="42">
        <v>0.04</v>
      </c>
      <c r="C10" s="43">
        <v>0.25</v>
      </c>
    </row>
    <row r="11" spans="1:3" ht="15.75" thickBot="1" x14ac:dyDescent="0.3">
      <c r="A11" s="41" t="s">
        <v>57</v>
      </c>
      <c r="B11" s="42">
        <v>0.06</v>
      </c>
      <c r="C11" s="43">
        <v>0.25</v>
      </c>
    </row>
    <row r="12" spans="1:3" ht="15.75" thickBot="1" x14ac:dyDescent="0.3">
      <c r="A12" s="41" t="s">
        <v>58</v>
      </c>
      <c r="B12" s="42">
        <v>0.08</v>
      </c>
      <c r="C12" s="43">
        <v>0.25</v>
      </c>
    </row>
    <row r="13" spans="1:3" ht="15.75" thickBot="1" x14ac:dyDescent="0.3">
      <c r="A13" s="41" t="s">
        <v>59</v>
      </c>
      <c r="B13" s="42">
        <v>0.09</v>
      </c>
      <c r="C13" s="43">
        <v>0.25</v>
      </c>
    </row>
    <row r="14" spans="1:3" ht="15.75" thickBot="1" x14ac:dyDescent="0.3">
      <c r="A14" s="41" t="s">
        <v>60</v>
      </c>
      <c r="B14" s="42">
        <v>0.1</v>
      </c>
      <c r="C14" s="43">
        <v>0.25</v>
      </c>
    </row>
    <row r="15" spans="1:3" ht="15.75" thickBot="1" x14ac:dyDescent="0.3">
      <c r="A15" s="41" t="s">
        <v>61</v>
      </c>
      <c r="B15" s="42">
        <v>0.11</v>
      </c>
      <c r="C15" s="43">
        <v>0.25</v>
      </c>
    </row>
    <row r="16" spans="1:3" ht="15.75" thickBot="1" x14ac:dyDescent="0.3">
      <c r="A16" s="41" t="s">
        <v>62</v>
      </c>
      <c r="B16" s="42">
        <v>0.13</v>
      </c>
      <c r="C16" s="43">
        <v>0.25</v>
      </c>
    </row>
    <row r="17" spans="1:3" ht="15.75" thickBot="1" x14ac:dyDescent="0.3">
      <c r="A17" s="41" t="s">
        <v>63</v>
      </c>
      <c r="B17" s="42">
        <v>0.14000000000000001</v>
      </c>
      <c r="C17" s="43">
        <v>0.25</v>
      </c>
    </row>
    <row r="18" spans="1:3" ht="15.75" thickBot="1" x14ac:dyDescent="0.3">
      <c r="A18" s="41" t="s">
        <v>64</v>
      </c>
      <c r="B18" s="42">
        <v>0.15</v>
      </c>
      <c r="C18" s="43">
        <v>0.25</v>
      </c>
    </row>
    <row r="19" spans="1:3" ht="15.75" thickBot="1" x14ac:dyDescent="0.3">
      <c r="A19" s="41" t="s">
        <v>65</v>
      </c>
      <c r="B19" s="42">
        <v>0.14000000000000001</v>
      </c>
      <c r="C19" s="43">
        <v>0.25</v>
      </c>
    </row>
    <row r="20" spans="1:3" ht="15.75" thickBot="1" x14ac:dyDescent="0.3">
      <c r="A20" s="41" t="s">
        <v>66</v>
      </c>
      <c r="B20" s="42">
        <v>0.15</v>
      </c>
      <c r="C20" s="43">
        <v>0.25</v>
      </c>
    </row>
    <row r="21" spans="1:3" ht="15.75" thickBot="1" x14ac:dyDescent="0.3">
      <c r="A21" s="41" t="s">
        <v>67</v>
      </c>
      <c r="B21" s="42">
        <v>0.17</v>
      </c>
      <c r="C21" s="43">
        <v>0.25</v>
      </c>
    </row>
    <row r="22" spans="1:3" ht="15.75" thickBot="1" x14ac:dyDescent="0.3">
      <c r="A22" s="41" t="s">
        <v>68</v>
      </c>
      <c r="B22" s="42">
        <v>0.18</v>
      </c>
      <c r="C22" s="43">
        <v>0.25</v>
      </c>
    </row>
    <row r="23" spans="1:3" ht="15.75" thickBot="1" x14ac:dyDescent="0.3">
      <c r="A23" s="41" t="s">
        <v>69</v>
      </c>
      <c r="B23" s="42">
        <v>0.19</v>
      </c>
      <c r="C23" s="43">
        <v>0.25</v>
      </c>
    </row>
    <row r="24" spans="1:3" ht="15.75" thickBot="1" x14ac:dyDescent="0.3">
      <c r="A24" s="41" t="s">
        <v>70</v>
      </c>
      <c r="B24" s="42">
        <v>0.18</v>
      </c>
      <c r="C24" s="43">
        <v>0.25</v>
      </c>
    </row>
    <row r="25" spans="1:3" ht="15.75" thickBot="1" x14ac:dyDescent="0.3">
      <c r="A25" s="41" t="s">
        <v>71</v>
      </c>
      <c r="B25" s="42">
        <v>0.15</v>
      </c>
      <c r="C25" s="43">
        <v>0.25</v>
      </c>
    </row>
    <row r="26" spans="1:3" ht="15.75" thickBot="1" x14ac:dyDescent="0.3">
      <c r="A26" s="41" t="s">
        <v>72</v>
      </c>
      <c r="B26" s="42">
        <v>0.12</v>
      </c>
      <c r="C26" s="43">
        <v>0.25</v>
      </c>
    </row>
    <row r="27" spans="1:3" ht="15.75" thickBot="1" x14ac:dyDescent="0.3">
      <c r="A27" s="41" t="s">
        <v>73</v>
      </c>
      <c r="B27" s="42">
        <v>0.1</v>
      </c>
      <c r="C27" s="43">
        <v>0.25</v>
      </c>
    </row>
    <row r="28" spans="1:3" ht="15.75" thickBot="1" x14ac:dyDescent="0.3">
      <c r="A28" s="41" t="s">
        <v>74</v>
      </c>
      <c r="B28" s="42">
        <v>0.09</v>
      </c>
      <c r="C28" s="43">
        <v>0.25</v>
      </c>
    </row>
    <row r="29" spans="1:3" ht="15.75" thickBot="1" x14ac:dyDescent="0.3">
      <c r="A29" s="41" t="s">
        <v>75</v>
      </c>
      <c r="B29" s="42">
        <v>0.09</v>
      </c>
      <c r="C29" s="43">
        <v>0.25</v>
      </c>
    </row>
    <row r="30" spans="1:3" ht="15.75" thickBot="1" x14ac:dyDescent="0.3">
      <c r="A30" s="41" t="s">
        <v>76</v>
      </c>
      <c r="B30" s="42">
        <v>0.09</v>
      </c>
      <c r="C30" s="43">
        <v>0.25</v>
      </c>
    </row>
    <row r="31" spans="1:3" ht="15.75" thickBot="1" x14ac:dyDescent="0.3">
      <c r="A31" s="41" t="s">
        <v>77</v>
      </c>
      <c r="B31" s="42">
        <v>0.09</v>
      </c>
      <c r="C31" s="43">
        <v>0.25</v>
      </c>
    </row>
    <row r="32" spans="1:3" ht="15.75" thickBot="1" x14ac:dyDescent="0.3">
      <c r="A32" s="41" t="s">
        <v>78</v>
      </c>
      <c r="B32" s="42">
        <v>0.1</v>
      </c>
      <c r="C32" s="43">
        <v>0.25</v>
      </c>
    </row>
    <row r="33" spans="1:3" ht="15.75" thickBot="1" x14ac:dyDescent="0.3">
      <c r="A33" s="41" t="s">
        <v>79</v>
      </c>
      <c r="B33" s="42">
        <v>0.13</v>
      </c>
      <c r="C33" s="43">
        <v>0.2</v>
      </c>
    </row>
    <row r="34" spans="1:3" ht="15.75" thickBot="1" x14ac:dyDescent="0.3">
      <c r="A34" s="41" t="s">
        <v>80</v>
      </c>
      <c r="B34" s="42">
        <v>0.17</v>
      </c>
      <c r="C34" s="43">
        <v>0.2</v>
      </c>
    </row>
    <row r="35" spans="1:3" ht="15.75" thickBot="1" x14ac:dyDescent="0.3">
      <c r="A35" s="41" t="s">
        <v>81</v>
      </c>
      <c r="B35" s="42">
        <v>0.23</v>
      </c>
      <c r="C35" s="43">
        <v>0.2</v>
      </c>
    </row>
    <row r="36" spans="1:3" ht="15.75" thickBot="1" x14ac:dyDescent="0.3">
      <c r="A36" s="41" t="s">
        <v>82</v>
      </c>
      <c r="B36" s="42">
        <v>0.28999999999999998</v>
      </c>
      <c r="C36" s="43">
        <v>0.2</v>
      </c>
    </row>
    <row r="37" spans="1:3" ht="15.75" thickBot="1" x14ac:dyDescent="0.3">
      <c r="A37" s="41" t="s">
        <v>83</v>
      </c>
      <c r="B37" s="42">
        <v>0.45</v>
      </c>
      <c r="C37" s="43">
        <v>0.15</v>
      </c>
    </row>
  </sheetData>
  <sheetProtection algorithmName="SHA-512" hashValue="uP89H1alytUNXZSezrOVTk0o+lP/Rg3RDze9mpGbLvR2arIz8KM7VWdyahUcPc7liFqS2/rzi+HGJOo6ynFPXQ==" saltValue="cdXB1IQo4cFlrqQwhDavU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2DC0A-41A7-4ACD-937C-D5D6067C69A4}">
  <dimension ref="A2:C37"/>
  <sheetViews>
    <sheetView topLeftCell="A13" workbookViewId="0">
      <selection activeCell="G35" sqref="G35"/>
    </sheetView>
  </sheetViews>
  <sheetFormatPr baseColWidth="10" defaultRowHeight="15" x14ac:dyDescent="0.25"/>
  <cols>
    <col min="1" max="1" width="28" customWidth="1"/>
    <col min="2" max="2" width="30" customWidth="1"/>
    <col min="3" max="3" width="25" customWidth="1"/>
  </cols>
  <sheetData>
    <row r="2" spans="1:3" x14ac:dyDescent="0.25">
      <c r="A2" s="44" t="s">
        <v>88</v>
      </c>
      <c r="B2" s="44"/>
      <c r="C2" s="44"/>
    </row>
    <row r="3" spans="1:3" x14ac:dyDescent="0.25">
      <c r="A3" s="44" t="s">
        <v>86</v>
      </c>
      <c r="B3" s="44"/>
      <c r="C3" s="44"/>
    </row>
    <row r="4" spans="1:3" ht="15.75" thickBot="1" x14ac:dyDescent="0.3"/>
    <row r="5" spans="1:3" ht="15.75" thickBot="1" x14ac:dyDescent="0.3">
      <c r="A5" s="38" t="s">
        <v>49</v>
      </c>
      <c r="B5" s="38" t="s">
        <v>50</v>
      </c>
      <c r="C5" s="38" t="s">
        <v>15</v>
      </c>
    </row>
    <row r="6" spans="1:3" ht="15.75" thickBot="1" x14ac:dyDescent="0.3">
      <c r="A6" s="39" t="s">
        <v>51</v>
      </c>
      <c r="B6" s="39" t="s">
        <v>52</v>
      </c>
      <c r="C6" s="40"/>
    </row>
    <row r="7" spans="1:3" ht="15.75" thickBot="1" x14ac:dyDescent="0.3">
      <c r="A7" s="41" t="s">
        <v>53</v>
      </c>
      <c r="B7" s="42">
        <v>0.01</v>
      </c>
      <c r="C7" s="43">
        <v>0.25</v>
      </c>
    </row>
    <row r="8" spans="1:3" ht="15.75" thickBot="1" x14ac:dyDescent="0.3">
      <c r="A8" s="41" t="s">
        <v>54</v>
      </c>
      <c r="B8" s="42">
        <v>0.02</v>
      </c>
      <c r="C8" s="43">
        <v>0.25</v>
      </c>
    </row>
    <row r="9" spans="1:3" ht="15.75" thickBot="1" x14ac:dyDescent="0.3">
      <c r="A9" s="41" t="s">
        <v>55</v>
      </c>
      <c r="B9" s="42">
        <v>0.03</v>
      </c>
      <c r="C9" s="43">
        <v>0.25</v>
      </c>
    </row>
    <row r="10" spans="1:3" ht="15.75" thickBot="1" x14ac:dyDescent="0.3">
      <c r="A10" s="41" t="s">
        <v>56</v>
      </c>
      <c r="B10" s="42">
        <v>0.04</v>
      </c>
      <c r="C10" s="43">
        <v>0.25</v>
      </c>
    </row>
    <row r="11" spans="1:3" ht="15.75" thickBot="1" x14ac:dyDescent="0.3">
      <c r="A11" s="41" t="s">
        <v>57</v>
      </c>
      <c r="B11" s="42">
        <v>0.06</v>
      </c>
      <c r="C11" s="43">
        <v>0.25</v>
      </c>
    </row>
    <row r="12" spans="1:3" ht="15.75" thickBot="1" x14ac:dyDescent="0.3">
      <c r="A12" s="41" t="s">
        <v>58</v>
      </c>
      <c r="B12" s="42">
        <v>0.08</v>
      </c>
      <c r="C12" s="43">
        <v>0.25</v>
      </c>
    </row>
    <row r="13" spans="1:3" ht="15.75" thickBot="1" x14ac:dyDescent="0.3">
      <c r="A13" s="41" t="s">
        <v>59</v>
      </c>
      <c r="B13" s="42">
        <v>0.09</v>
      </c>
      <c r="C13" s="43">
        <v>0.25</v>
      </c>
    </row>
    <row r="14" spans="1:3" ht="15.75" thickBot="1" x14ac:dyDescent="0.3">
      <c r="A14" s="41" t="s">
        <v>60</v>
      </c>
      <c r="B14" s="42">
        <v>0.1</v>
      </c>
      <c r="C14" s="43">
        <v>0.25</v>
      </c>
    </row>
    <row r="15" spans="1:3" ht="15.75" thickBot="1" x14ac:dyDescent="0.3">
      <c r="A15" s="41" t="s">
        <v>61</v>
      </c>
      <c r="B15" s="42">
        <v>0.11</v>
      </c>
      <c r="C15" s="43">
        <v>0.25</v>
      </c>
    </row>
    <row r="16" spans="1:3" ht="15.75" thickBot="1" x14ac:dyDescent="0.3">
      <c r="A16" s="41" t="s">
        <v>62</v>
      </c>
      <c r="B16" s="42">
        <v>0.13</v>
      </c>
      <c r="C16" s="43">
        <v>0.25</v>
      </c>
    </row>
    <row r="17" spans="1:3" ht="15.75" thickBot="1" x14ac:dyDescent="0.3">
      <c r="A17" s="41" t="s">
        <v>63</v>
      </c>
      <c r="B17" s="42">
        <v>0.14000000000000001</v>
      </c>
      <c r="C17" s="43">
        <v>0.25</v>
      </c>
    </row>
    <row r="18" spans="1:3" ht="15.75" thickBot="1" x14ac:dyDescent="0.3">
      <c r="A18" s="41" t="s">
        <v>64</v>
      </c>
      <c r="B18" s="42">
        <v>0.15</v>
      </c>
      <c r="C18" s="43">
        <v>0.25</v>
      </c>
    </row>
    <row r="19" spans="1:3" ht="15.75" thickBot="1" x14ac:dyDescent="0.3">
      <c r="A19" s="41" t="s">
        <v>65</v>
      </c>
      <c r="B19" s="42">
        <v>0.14000000000000001</v>
      </c>
      <c r="C19" s="43">
        <v>0.25</v>
      </c>
    </row>
    <row r="20" spans="1:3" ht="15.75" thickBot="1" x14ac:dyDescent="0.3">
      <c r="A20" s="41" t="s">
        <v>66</v>
      </c>
      <c r="B20" s="42">
        <v>0.14000000000000001</v>
      </c>
      <c r="C20" s="43">
        <v>0.25</v>
      </c>
    </row>
    <row r="21" spans="1:3" ht="15.75" thickBot="1" x14ac:dyDescent="0.3">
      <c r="A21" s="41" t="s">
        <v>67</v>
      </c>
      <c r="B21" s="42">
        <v>0.16</v>
      </c>
      <c r="C21" s="43">
        <v>0.25</v>
      </c>
    </row>
    <row r="22" spans="1:3" ht="15.75" thickBot="1" x14ac:dyDescent="0.3">
      <c r="A22" s="41" t="s">
        <v>68</v>
      </c>
      <c r="B22" s="42">
        <v>0.18</v>
      </c>
      <c r="C22" s="43">
        <v>0.25</v>
      </c>
    </row>
    <row r="23" spans="1:3" ht="15.75" thickBot="1" x14ac:dyDescent="0.3">
      <c r="A23" s="41" t="s">
        <v>69</v>
      </c>
      <c r="B23" s="42">
        <v>0.19</v>
      </c>
      <c r="C23" s="43">
        <v>0.25</v>
      </c>
    </row>
    <row r="24" spans="1:3" ht="15.75" thickBot="1" x14ac:dyDescent="0.3">
      <c r="A24" s="41" t="s">
        <v>70</v>
      </c>
      <c r="B24" s="42">
        <v>0.2</v>
      </c>
      <c r="C24" s="43">
        <v>0.25</v>
      </c>
    </row>
    <row r="25" spans="1:3" ht="15.75" thickBot="1" x14ac:dyDescent="0.3">
      <c r="A25" s="41" t="s">
        <v>71</v>
      </c>
      <c r="B25" s="42">
        <v>0.19</v>
      </c>
      <c r="C25" s="43">
        <v>0.25</v>
      </c>
    </row>
    <row r="26" spans="1:3" ht="15.75" thickBot="1" x14ac:dyDescent="0.3">
      <c r="A26" s="41" t="s">
        <v>72</v>
      </c>
      <c r="B26" s="42">
        <v>0.15</v>
      </c>
      <c r="C26" s="43">
        <v>0.25</v>
      </c>
    </row>
    <row r="27" spans="1:3" ht="15.75" thickBot="1" x14ac:dyDescent="0.3">
      <c r="A27" s="41" t="s">
        <v>73</v>
      </c>
      <c r="B27" s="42">
        <v>0.12</v>
      </c>
      <c r="C27" s="43">
        <v>0.25</v>
      </c>
    </row>
    <row r="28" spans="1:3" ht="15.75" thickBot="1" x14ac:dyDescent="0.3">
      <c r="A28" s="41" t="s">
        <v>74</v>
      </c>
      <c r="B28" s="42">
        <v>0.1</v>
      </c>
      <c r="C28" s="43">
        <v>0.25</v>
      </c>
    </row>
    <row r="29" spans="1:3" ht="15.75" thickBot="1" x14ac:dyDescent="0.3">
      <c r="A29" s="41" t="s">
        <v>75</v>
      </c>
      <c r="B29" s="42">
        <v>0.09</v>
      </c>
      <c r="C29" s="43">
        <v>0.25</v>
      </c>
    </row>
    <row r="30" spans="1:3" ht="15.75" thickBot="1" x14ac:dyDescent="0.3">
      <c r="A30" s="41" t="s">
        <v>76</v>
      </c>
      <c r="B30" s="42">
        <v>0.09</v>
      </c>
      <c r="C30" s="43">
        <v>0.25</v>
      </c>
    </row>
    <row r="31" spans="1:3" ht="15.75" thickBot="1" x14ac:dyDescent="0.3">
      <c r="A31" s="41" t="s">
        <v>77</v>
      </c>
      <c r="B31" s="42">
        <v>0.09</v>
      </c>
      <c r="C31" s="43">
        <v>0.25</v>
      </c>
    </row>
    <row r="32" spans="1:3" ht="15.75" thickBot="1" x14ac:dyDescent="0.3">
      <c r="A32" s="41" t="s">
        <v>78</v>
      </c>
      <c r="B32" s="42">
        <v>0.09</v>
      </c>
      <c r="C32" s="43">
        <v>0.25</v>
      </c>
    </row>
    <row r="33" spans="1:3" ht="15.75" thickBot="1" x14ac:dyDescent="0.3">
      <c r="A33" s="41" t="s">
        <v>79</v>
      </c>
      <c r="B33" s="42">
        <v>0.1</v>
      </c>
      <c r="C33" s="43">
        <v>0.2</v>
      </c>
    </row>
    <row r="34" spans="1:3" ht="15.75" thickBot="1" x14ac:dyDescent="0.3">
      <c r="A34" s="41" t="s">
        <v>80</v>
      </c>
      <c r="B34" s="42">
        <v>0.13</v>
      </c>
      <c r="C34" s="43">
        <v>0.2</v>
      </c>
    </row>
    <row r="35" spans="1:3" ht="15.75" thickBot="1" x14ac:dyDescent="0.3">
      <c r="A35" s="41" t="s">
        <v>81</v>
      </c>
      <c r="B35" s="42">
        <v>0.17</v>
      </c>
      <c r="C35" s="43">
        <v>0.2</v>
      </c>
    </row>
    <row r="36" spans="1:3" ht="15.75" thickBot="1" x14ac:dyDescent="0.3">
      <c r="A36" s="41" t="s">
        <v>82</v>
      </c>
      <c r="B36" s="42">
        <v>0.23</v>
      </c>
      <c r="C36" s="43">
        <v>0.2</v>
      </c>
    </row>
    <row r="37" spans="1:3" ht="15.75" thickBot="1" x14ac:dyDescent="0.3">
      <c r="A37" s="41" t="s">
        <v>83</v>
      </c>
      <c r="B37" s="42">
        <v>0.4</v>
      </c>
      <c r="C37" s="43">
        <v>0.15</v>
      </c>
    </row>
  </sheetData>
  <sheetProtection algorithmName="SHA-512" hashValue="+tDulGq6GcQIftthoGeR9C1ALJgYc/n2y3zV8zNlkOAZ+hEqh/wD+vs+J5N13WlL9Wo6bphL42ljVSln966i8w==" saltValue="GFyT2m3xC4JIqANmAFJj8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20BA-0EAF-48DE-BC5D-A2BB4E1B6D55}">
  <dimension ref="A2:C37"/>
  <sheetViews>
    <sheetView workbookViewId="0">
      <selection activeCell="G26" sqref="G26"/>
    </sheetView>
  </sheetViews>
  <sheetFormatPr baseColWidth="10" defaultRowHeight="15" x14ac:dyDescent="0.25"/>
  <cols>
    <col min="1" max="1" width="25.5703125" customWidth="1"/>
    <col min="2" max="2" width="25.85546875" bestFit="1" customWidth="1"/>
    <col min="3" max="3" width="19.42578125" customWidth="1"/>
  </cols>
  <sheetData>
    <row r="2" spans="1:3" x14ac:dyDescent="0.25">
      <c r="A2" s="44" t="s">
        <v>90</v>
      </c>
      <c r="B2" s="44"/>
      <c r="C2" s="44"/>
    </row>
    <row r="3" spans="1:3" x14ac:dyDescent="0.25">
      <c r="A3" s="44" t="s">
        <v>86</v>
      </c>
      <c r="B3" s="44"/>
      <c r="C3" s="44"/>
    </row>
    <row r="4" spans="1:3" ht="15.75" thickBot="1" x14ac:dyDescent="0.3"/>
    <row r="5" spans="1:3" ht="15.75" thickBot="1" x14ac:dyDescent="0.3">
      <c r="A5" s="38" t="s">
        <v>49</v>
      </c>
      <c r="B5" s="38" t="s">
        <v>50</v>
      </c>
      <c r="C5" s="38" t="s">
        <v>15</v>
      </c>
    </row>
    <row r="6" spans="1:3" ht="15.75" thickBot="1" x14ac:dyDescent="0.3">
      <c r="A6" s="39" t="s">
        <v>51</v>
      </c>
      <c r="B6" s="39" t="s">
        <v>52</v>
      </c>
      <c r="C6" s="40"/>
    </row>
    <row r="7" spans="1:3" ht="15.75" thickBot="1" x14ac:dyDescent="0.3">
      <c r="A7" s="41" t="s">
        <v>53</v>
      </c>
      <c r="B7" s="42">
        <v>0.01</v>
      </c>
      <c r="C7" s="43">
        <v>0.25</v>
      </c>
    </row>
    <row r="8" spans="1:3" ht="15.75" thickBot="1" x14ac:dyDescent="0.3">
      <c r="A8" s="41" t="s">
        <v>54</v>
      </c>
      <c r="B8" s="42">
        <v>0.03</v>
      </c>
      <c r="C8" s="43">
        <v>0.25</v>
      </c>
    </row>
    <row r="9" spans="1:3" ht="15.75" thickBot="1" x14ac:dyDescent="0.3">
      <c r="A9" s="41" t="s">
        <v>55</v>
      </c>
      <c r="B9" s="42">
        <v>0.04</v>
      </c>
      <c r="C9" s="43">
        <v>0.25</v>
      </c>
    </row>
    <row r="10" spans="1:3" ht="15.75" thickBot="1" x14ac:dyDescent="0.3">
      <c r="A10" s="41" t="s">
        <v>56</v>
      </c>
      <c r="B10" s="42">
        <v>0.05</v>
      </c>
      <c r="C10" s="43">
        <v>0.25</v>
      </c>
    </row>
    <row r="11" spans="1:3" ht="15.75" thickBot="1" x14ac:dyDescent="0.3">
      <c r="A11" s="41" t="s">
        <v>57</v>
      </c>
      <c r="B11" s="42">
        <v>7.0000000000000007E-2</v>
      </c>
      <c r="C11" s="43">
        <v>0.25</v>
      </c>
    </row>
    <row r="12" spans="1:3" ht="15.75" thickBot="1" x14ac:dyDescent="0.3">
      <c r="A12" s="41" t="s">
        <v>58</v>
      </c>
      <c r="B12" s="42">
        <v>0.08</v>
      </c>
      <c r="C12" s="43">
        <v>0.25</v>
      </c>
    </row>
    <row r="13" spans="1:3" ht="15.75" thickBot="1" x14ac:dyDescent="0.3">
      <c r="A13" s="41" t="s">
        <v>59</v>
      </c>
      <c r="B13" s="42">
        <v>0.09</v>
      </c>
      <c r="C13" s="43">
        <v>0.25</v>
      </c>
    </row>
    <row r="14" spans="1:3" ht="15.75" thickBot="1" x14ac:dyDescent="0.3">
      <c r="A14" s="41" t="s">
        <v>60</v>
      </c>
      <c r="B14" s="42">
        <v>0.11</v>
      </c>
      <c r="C14" s="43">
        <v>0.25</v>
      </c>
    </row>
    <row r="15" spans="1:3" ht="15.75" thickBot="1" x14ac:dyDescent="0.3">
      <c r="A15" s="41" t="s">
        <v>61</v>
      </c>
      <c r="B15" s="42">
        <v>0.12</v>
      </c>
      <c r="C15" s="43">
        <v>0.25</v>
      </c>
    </row>
    <row r="16" spans="1:3" ht="15.75" thickBot="1" x14ac:dyDescent="0.3">
      <c r="A16" s="41" t="s">
        <v>62</v>
      </c>
      <c r="B16" s="42">
        <v>0.13</v>
      </c>
      <c r="C16" s="43">
        <v>0.25</v>
      </c>
    </row>
    <row r="17" spans="1:3" ht="15.75" thickBot="1" x14ac:dyDescent="0.3">
      <c r="A17" s="41" t="s">
        <v>63</v>
      </c>
      <c r="B17" s="42">
        <v>0.15</v>
      </c>
      <c r="C17" s="43">
        <v>0.25</v>
      </c>
    </row>
    <row r="18" spans="1:3" ht="15.75" thickBot="1" x14ac:dyDescent="0.3">
      <c r="A18" s="41" t="s">
        <v>64</v>
      </c>
      <c r="B18" s="42">
        <v>0.15</v>
      </c>
      <c r="C18" s="43">
        <v>0.25</v>
      </c>
    </row>
    <row r="19" spans="1:3" ht="15.75" thickBot="1" x14ac:dyDescent="0.3">
      <c r="A19" s="41" t="s">
        <v>65</v>
      </c>
      <c r="B19" s="42">
        <v>0.15</v>
      </c>
      <c r="C19" s="43">
        <v>0.25</v>
      </c>
    </row>
    <row r="20" spans="1:3" ht="15.75" thickBot="1" x14ac:dyDescent="0.3">
      <c r="A20" s="41" t="s">
        <v>66</v>
      </c>
      <c r="B20" s="42">
        <v>0.15</v>
      </c>
      <c r="C20" s="43">
        <v>0.25</v>
      </c>
    </row>
    <row r="21" spans="1:3" ht="15.75" thickBot="1" x14ac:dyDescent="0.3">
      <c r="A21" s="41" t="s">
        <v>67</v>
      </c>
      <c r="B21" s="42">
        <v>0.16</v>
      </c>
      <c r="C21" s="43">
        <v>0.25</v>
      </c>
    </row>
    <row r="22" spans="1:3" ht="15.75" thickBot="1" x14ac:dyDescent="0.3">
      <c r="A22" s="41" t="s">
        <v>68</v>
      </c>
      <c r="B22" s="42">
        <v>0.18</v>
      </c>
      <c r="C22" s="43">
        <v>0.25</v>
      </c>
    </row>
    <row r="23" spans="1:3" ht="15.75" thickBot="1" x14ac:dyDescent="0.3">
      <c r="A23" s="41" t="s">
        <v>69</v>
      </c>
      <c r="B23" s="42">
        <v>0.2</v>
      </c>
      <c r="C23" s="43">
        <v>0.25</v>
      </c>
    </row>
    <row r="24" spans="1:3" ht="15.75" thickBot="1" x14ac:dyDescent="0.3">
      <c r="A24" s="41" t="s">
        <v>70</v>
      </c>
      <c r="B24" s="42">
        <v>0.22</v>
      </c>
      <c r="C24" s="43">
        <v>0.25</v>
      </c>
    </row>
    <row r="25" spans="1:3" ht="15.75" thickBot="1" x14ac:dyDescent="0.3">
      <c r="A25" s="41" t="s">
        <v>71</v>
      </c>
      <c r="B25" s="42">
        <v>0.23</v>
      </c>
      <c r="C25" s="43">
        <v>0.25</v>
      </c>
    </row>
    <row r="26" spans="1:3" ht="15.75" thickBot="1" x14ac:dyDescent="0.3">
      <c r="A26" s="41" t="s">
        <v>72</v>
      </c>
      <c r="B26" s="42">
        <v>0.21</v>
      </c>
      <c r="C26" s="43">
        <v>0.25</v>
      </c>
    </row>
    <row r="27" spans="1:3" ht="15.75" thickBot="1" x14ac:dyDescent="0.3">
      <c r="A27" s="41" t="s">
        <v>73</v>
      </c>
      <c r="B27" s="42">
        <v>0.16</v>
      </c>
      <c r="C27" s="43">
        <v>0.25</v>
      </c>
    </row>
    <row r="28" spans="1:3" ht="15.75" thickBot="1" x14ac:dyDescent="0.3">
      <c r="A28" s="41" t="s">
        <v>74</v>
      </c>
      <c r="B28" s="42">
        <v>0.13</v>
      </c>
      <c r="C28" s="43">
        <v>0.25</v>
      </c>
    </row>
    <row r="29" spans="1:3" ht="15.75" thickBot="1" x14ac:dyDescent="0.3">
      <c r="A29" s="41" t="s">
        <v>75</v>
      </c>
      <c r="B29" s="42">
        <v>0.11</v>
      </c>
      <c r="C29" s="43">
        <v>0.25</v>
      </c>
    </row>
    <row r="30" spans="1:3" ht="15.75" thickBot="1" x14ac:dyDescent="0.3">
      <c r="A30" s="41" t="s">
        <v>76</v>
      </c>
      <c r="B30" s="42">
        <v>0.1</v>
      </c>
      <c r="C30" s="43">
        <v>0.25</v>
      </c>
    </row>
    <row r="31" spans="1:3" ht="15.75" thickBot="1" x14ac:dyDescent="0.3">
      <c r="A31" s="41" t="s">
        <v>77</v>
      </c>
      <c r="B31" s="42">
        <v>0.1</v>
      </c>
      <c r="C31" s="43">
        <v>0.25</v>
      </c>
    </row>
    <row r="32" spans="1:3" ht="15.75" thickBot="1" x14ac:dyDescent="0.3">
      <c r="A32" s="41" t="s">
        <v>78</v>
      </c>
      <c r="B32" s="42">
        <v>0.1</v>
      </c>
      <c r="C32" s="43">
        <v>0.25</v>
      </c>
    </row>
    <row r="33" spans="1:3" ht="15.75" thickBot="1" x14ac:dyDescent="0.3">
      <c r="A33" s="41" t="s">
        <v>79</v>
      </c>
      <c r="B33" s="42">
        <v>0.1</v>
      </c>
      <c r="C33" s="43">
        <v>0.2</v>
      </c>
    </row>
    <row r="34" spans="1:3" ht="15.75" thickBot="1" x14ac:dyDescent="0.3">
      <c r="A34" s="41" t="s">
        <v>80</v>
      </c>
      <c r="B34" s="42">
        <v>0.12</v>
      </c>
      <c r="C34" s="43">
        <v>0.2</v>
      </c>
    </row>
    <row r="35" spans="1:3" ht="15.75" thickBot="1" x14ac:dyDescent="0.3">
      <c r="A35" s="41" t="s">
        <v>81</v>
      </c>
      <c r="B35" s="42">
        <v>0.16</v>
      </c>
      <c r="C35" s="43">
        <v>0.2</v>
      </c>
    </row>
    <row r="36" spans="1:3" ht="15.75" thickBot="1" x14ac:dyDescent="0.3">
      <c r="A36" s="41" t="s">
        <v>82</v>
      </c>
      <c r="B36" s="42">
        <v>0.22</v>
      </c>
      <c r="C36" s="43">
        <v>0.2</v>
      </c>
    </row>
    <row r="37" spans="1:3" ht="15.75" thickBot="1" x14ac:dyDescent="0.3">
      <c r="A37" s="41" t="s">
        <v>83</v>
      </c>
      <c r="B37" s="42">
        <v>0.35</v>
      </c>
      <c r="C37" s="43">
        <v>0.15</v>
      </c>
    </row>
  </sheetData>
  <sheetProtection algorithmName="SHA-512" hashValue="o8lqv85BbvUjnP3HelfaMgI3MxdW/5eRtMqlbQg7RIrl/URhV8lna+uPeqQE3AAN+I9kPbGsKxTnniOhmg31hQ==" saltValue="SicLY3zqI6+HdrWeqlYuD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Calculadora</vt:lpstr>
      <vt:lpstr>Coeficientes y tipos 2022</vt:lpstr>
      <vt:lpstr>Coeficientes y tipos 2023</vt:lpstr>
      <vt:lpstr>Coeficientes y tipos 2024</vt:lpstr>
      <vt:lpstr>Coeficientes y tipos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Martin-Portugues Fernandez</dc:creator>
  <cp:lastModifiedBy>Ricardo Martin-Portugues Fernandez</cp:lastModifiedBy>
  <dcterms:created xsi:type="dcterms:W3CDTF">2015-06-05T18:19:34Z</dcterms:created>
  <dcterms:modified xsi:type="dcterms:W3CDTF">2025-01-07T09:46:31Z</dcterms:modified>
</cp:coreProperties>
</file>