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MODELOS\Plusvalia\Autoliquidaciones copia seguridad Ricardo\2026\"/>
    </mc:Choice>
  </mc:AlternateContent>
  <xr:revisionPtr revIDLastSave="0" documentId="13_ncr:1_{B3940427-7A03-4962-BE83-2789751EF5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 Calculadora" sheetId="1" r:id="rId1"/>
    <sheet name="2 Autoliquidación" sheetId="7" r:id="rId2"/>
    <sheet name="3 Coeficientes y tipos" sheetId="3" r:id="rId3"/>
    <sheet name="4 Instrucciones" sheetId="9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23" i="1" s="1"/>
  <c r="B24" i="1" s="1"/>
  <c r="C38" i="7"/>
  <c r="A42" i="7"/>
  <c r="F37" i="1"/>
  <c r="F33" i="1"/>
  <c r="F25" i="1"/>
  <c r="C49" i="7" s="1"/>
  <c r="E35" i="1"/>
  <c r="C61" i="7" s="1"/>
  <c r="E31" i="1"/>
  <c r="E33" i="1" s="1"/>
  <c r="E37" i="1" s="1"/>
  <c r="A61" i="7" s="1"/>
  <c r="E29" i="1"/>
  <c r="C57" i="7" s="1"/>
  <c r="E27" i="1"/>
  <c r="A51" i="7" s="1"/>
  <c r="E25" i="1"/>
  <c r="F20" i="1"/>
  <c r="C42" i="7" s="1"/>
  <c r="E22" i="1"/>
  <c r="A44" i="7" s="1"/>
  <c r="F18" i="1"/>
  <c r="A49" i="7" s="1"/>
  <c r="E18" i="1"/>
  <c r="A40" i="7" s="1"/>
  <c r="F16" i="1"/>
  <c r="E16" i="1"/>
  <c r="A38" i="7" s="1"/>
  <c r="E9" i="1"/>
  <c r="F11" i="1"/>
  <c r="C32" i="7" s="1"/>
  <c r="F9" i="1"/>
  <c r="C30" i="7" s="1"/>
  <c r="B19" i="1"/>
  <c r="E13" i="1" s="1"/>
  <c r="A34" i="7" s="1"/>
  <c r="B21" i="1"/>
  <c r="F22" i="1" s="1"/>
  <c r="C44" i="7" s="1"/>
  <c r="B26" i="1"/>
  <c r="B27" i="1" s="1"/>
  <c r="A53" i="7" l="1"/>
  <c r="A57" i="7"/>
  <c r="C40" i="7"/>
  <c r="A55" i="7"/>
  <c r="F27" i="1"/>
  <c r="C51" i="7" s="1"/>
  <c r="A59" i="7"/>
  <c r="B29" i="1"/>
  <c r="B30" i="1" s="1"/>
  <c r="F29" i="1" l="1"/>
  <c r="F31" i="1" s="1"/>
  <c r="C53" i="7" l="1"/>
  <c r="F35" i="1"/>
  <c r="C55" i="7"/>
  <c r="F39" i="1" l="1"/>
  <c r="C63" i="7" s="1"/>
  <c r="A67" i="7" s="1"/>
  <c r="C59" i="7"/>
</calcChain>
</file>

<file path=xl/sharedStrings.xml><?xml version="1.0" encoding="utf-8"?>
<sst xmlns="http://schemas.openxmlformats.org/spreadsheetml/2006/main" count="221" uniqueCount="191">
  <si>
    <t>HERRAMIENTA PARA EL CALCULO DE CUOTA DE PLUS VALÍA</t>
  </si>
  <si>
    <t>Fecha de adquisición</t>
  </si>
  <si>
    <t>Fecha de tranmisión</t>
  </si>
  <si>
    <t>Valor catastral</t>
  </si>
  <si>
    <t>Valor del suelo</t>
  </si>
  <si>
    <t>Porcentaje transmitido</t>
  </si>
  <si>
    <t>Coeficiente de incremento anual</t>
  </si>
  <si>
    <t>Incremento de valor</t>
  </si>
  <si>
    <t>Incremento de valor porcentaje transmitido</t>
  </si>
  <si>
    <t>Base imponible método real</t>
  </si>
  <si>
    <t>Cuota tributaria método objetivo</t>
  </si>
  <si>
    <t>Base imponible método objetivo</t>
  </si>
  <si>
    <t>Cuota tributaria método real</t>
  </si>
  <si>
    <t>Precio de adquisición</t>
  </si>
  <si>
    <t>Porcentaje del valor del suelo sobre valor catastral</t>
  </si>
  <si>
    <t>Tipo de gravamen</t>
  </si>
  <si>
    <t>(LOS RESULTADOS DE ESTA HERRAMIENTO NO TIENEN NINGÚN VALOR ANTE LA ADMINISTRACIÓN, UNICAMENTE LOS CONSIGNADOS EN LA AUTOLIQUIDACIÓN FIRMADA)</t>
  </si>
  <si>
    <t>Años transcurridos (Si es igual a "0" indique meses)</t>
  </si>
  <si>
    <t>Ubicación</t>
  </si>
  <si>
    <t>Fecha de adquisición (1)</t>
  </si>
  <si>
    <t>Fecha de transmisión (2)</t>
  </si>
  <si>
    <t>Precio de adquisición (4)</t>
  </si>
  <si>
    <t>Años o meses transcurridos entre la adquisición y la transmisión (3)</t>
  </si>
  <si>
    <t>Valor catastral (7)</t>
  </si>
  <si>
    <t>Precio de transmisión/adjudicación (5)</t>
  </si>
  <si>
    <t>Valor del suelo (8)</t>
  </si>
  <si>
    <t>Valor consignado declaración sucesiones (6)</t>
  </si>
  <si>
    <t>Valor de referencia (9)</t>
  </si>
  <si>
    <t>Porcentaje transmitido (10)</t>
  </si>
  <si>
    <t>Porcentaje del valor del suelo (11)</t>
  </si>
  <si>
    <t>METODO OBJETIVO</t>
  </si>
  <si>
    <t>METODO REAL</t>
  </si>
  <si>
    <t>Coeficiente (12)</t>
  </si>
  <si>
    <t>Valor del suelo transmitido (27)</t>
  </si>
  <si>
    <t>Base imponible (13)</t>
  </si>
  <si>
    <t>Tipo de gravamen (14)</t>
  </si>
  <si>
    <t>Cuota tributaria (15)</t>
  </si>
  <si>
    <t>Precio inicial (16)</t>
  </si>
  <si>
    <t>Precio final (17)</t>
  </si>
  <si>
    <t>Incremento de valor (18)</t>
  </si>
  <si>
    <t>Incremento del valor del suelo (19)</t>
  </si>
  <si>
    <t>Base imponible (20)</t>
  </si>
  <si>
    <t>Cuota tributaria (21)</t>
  </si>
  <si>
    <t>Valor de referencia</t>
  </si>
  <si>
    <t>Precio de transmisión/adjudicación</t>
  </si>
  <si>
    <t>VALORES</t>
  </si>
  <si>
    <t>INMUEBLE OBJETO DE TRANSMISIÓN</t>
  </si>
  <si>
    <t>Valor más alto (transmisión, adjudicación ó referencia)</t>
  </si>
  <si>
    <t>Periodo de generación</t>
  </si>
  <si>
    <t>Coeficientes de incremento</t>
  </si>
  <si>
    <t>Inferior a un mes</t>
  </si>
  <si>
    <t>No sujeto</t>
  </si>
  <si>
    <t>1 mes</t>
  </si>
  <si>
    <t>2 meses</t>
  </si>
  <si>
    <t>3 meses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</si>
  <si>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</si>
  <si>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</si>
  <si>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</si>
  <si>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</si>
  <si>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</si>
  <si>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</si>
  <si>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</si>
  <si>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</si>
  <si>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1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</si>
  <si>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</si>
  <si>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</si>
  <si>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</si>
  <si>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</si>
  <si>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</si>
  <si>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</si>
  <si>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</si>
  <si>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</si>
  <si>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</si>
  <si>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</si>
  <si>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</si>
  <si>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</si>
  <si>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</si>
  <si>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</si>
  <si>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</si>
  <si>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</si>
  <si>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18 años</t>
  </si>
  <si>
    <t>19 años</t>
  </si>
  <si>
    <t>Igual o superior a 20 años</t>
  </si>
  <si>
    <t>EN LOS CASOS DE AQQUISICIÓN POR SUCESIÓN LA FECHA DE DEVENGO SERÁ LA DE FALLECIMIENTO DEL CAUSANTE</t>
  </si>
  <si>
    <t>TENGA EN CUENTA QUE EN EL CASO DE ADQUISICIÓN O TRANSMISIÓN POR SUCESIÓN LAS FECHAS SON LAS DE FALLECIMIENTO DEL CAUSANTE</t>
  </si>
  <si>
    <t>IMPUESTO SOBRE EL INCREMENTO DE VALOR DE LOS TERRENOS DE NATURALEZA URBANA
LIQUIDACIÓN</t>
  </si>
  <si>
    <t>SUJETO PASIVO</t>
  </si>
  <si>
    <t>NIF</t>
  </si>
  <si>
    <t>DOMICILIO</t>
  </si>
  <si>
    <t>LOCALIDAD</t>
  </si>
  <si>
    <t>PROVINCIA</t>
  </si>
  <si>
    <t>CODIGO POSTAL</t>
  </si>
  <si>
    <t>TELEFONO</t>
  </si>
  <si>
    <t>CORREO ELECTRÓNICO</t>
  </si>
  <si>
    <t>REPRESENTANTE</t>
  </si>
  <si>
    <t>NOMBRE Y APELLIDOS</t>
  </si>
  <si>
    <t>NOTARIO (*)</t>
  </si>
  <si>
    <t>Nº DE PROTOCOLO (*)</t>
  </si>
  <si>
    <t>FECHA (*)</t>
  </si>
  <si>
    <t>DNI (**)</t>
  </si>
  <si>
    <t>CAUSANTE (**)</t>
  </si>
  <si>
    <t>REFERENCIA CATASTRAL</t>
  </si>
  <si>
    <t>UBICACIÓN</t>
  </si>
  <si>
    <t>AÑOS O MESES TRANSCURRIDOS ENTRE LA ADQUISICIÓN Y LA TRANSMISIÓN ACTUAL (3)</t>
  </si>
  <si>
    <t>FECHA DE ADQUISICIÓN (1)</t>
  </si>
  <si>
    <t>FECHA DE TRANSMISIÓN ACTUAL (2)</t>
  </si>
  <si>
    <t>PRECIO DE ADQUISICIÓN (4)</t>
  </si>
  <si>
    <t>PRECIO DE TRANSMISIÓN/ADJUDICACIÓN (5)</t>
  </si>
  <si>
    <t>VALOR DEL SUELO (8)</t>
  </si>
  <si>
    <t>VALOR CONSIGNADO EN MODELO 650 SUCESIONES(6)</t>
  </si>
  <si>
    <t>VALOR DE REFERENCIA (9)</t>
  </si>
  <si>
    <t>PORCENTAJE TRANSMITIDO (10)</t>
  </si>
  <si>
    <t>PORCENTAJE DEL VALOR SUELO S/ VALOR CATASTRAL (11)</t>
  </si>
  <si>
    <t>NOMBRE Y APELLIDOS o RAZÓN SOCIAL</t>
  </si>
  <si>
    <t>AOTOLIQUIDACIÓN</t>
  </si>
  <si>
    <t>MÉTODO REAL</t>
  </si>
  <si>
    <t>MÉTODO OBJETIVO</t>
  </si>
  <si>
    <t>VALOR CATASTRAL (7)</t>
  </si>
  <si>
    <t>COEFICIENTE (12)</t>
  </si>
  <si>
    <t>VALOR DEL SUELO TRANSMITIDO (27)</t>
  </si>
  <si>
    <t>BASE IMPONIBLE (13)</t>
  </si>
  <si>
    <t>TIPO DE GRAVAMEN (14)</t>
  </si>
  <si>
    <t>CUOTA TRIBUTARIA (15)</t>
  </si>
  <si>
    <t>PRECIO INICIAL (16)</t>
  </si>
  <si>
    <t>PRECIO FINAL (17)</t>
  </si>
  <si>
    <t>INCREMENTO DE VALOR (18)</t>
  </si>
  <si>
    <t>INCREMENTO DE VALOR DEL SUELO (19)</t>
  </si>
  <si>
    <t>BASE IMPONIBLE (20)</t>
  </si>
  <si>
    <t>CUOTA TRIBUTARIA (21)</t>
  </si>
  <si>
    <t>CUOTA RESULTANTE</t>
  </si>
  <si>
    <t>CUOTA TRIBUTARIA MÁS FAVORABLE (22)</t>
  </si>
  <si>
    <t>INTERESES DE DEMORA (24)</t>
  </si>
  <si>
    <t>SUPUESTO ALEGADO DE "NO SUJECIÓN/EXENCIÓN" (26)</t>
  </si>
  <si>
    <t>RECARGO POR DECLARACIÓN EXTEMPORÁNEA (23)</t>
  </si>
  <si>
    <t>IMPORTE A INGRESAR (25)</t>
  </si>
  <si>
    <t>En base a todo ello, SOLICITA tenga por presentada la presente declaración-autoliquidación, manifestando ser ciertos los datos en ellas consignados.</t>
  </si>
  <si>
    <t>Lugar</t>
  </si>
  <si>
    <t>Fecha</t>
  </si>
  <si>
    <t>Firmado: ________________________________________</t>
  </si>
  <si>
    <t>TELÉFONO</t>
  </si>
  <si>
    <t>AYUNTAMIENTO DE DAIMIEL</t>
  </si>
  <si>
    <t>NEGOCIADO DE TRIBUTOS</t>
  </si>
  <si>
    <t>(Rellene unicamente las casillas con fondo amarillo en pestaña 1 "Calculadora" y pestaña 2 "Autoliquidación")</t>
  </si>
  <si>
    <t>(Una vez introducidos los datos requeridos, en las pestaña 1, los mismos se trascribiran automaticamente en le autoliquidación de la pesataña 2)</t>
  </si>
  <si>
    <t>INSTRUCCIONES PARA CONFECCIONAR LA AUTOLIQUIDACIÓN</t>
  </si>
  <si>
    <t>* Se cumplimentaran los datos solicitados únicamente en el supuesto de que el documento sea público.</t>
  </si>
  <si>
    <t>** Solo se cumplimentarán estas casillas en el supuesto de transmisión “mortis causa”</t>
  </si>
  <si>
    <t>(1) Fecha de adquisición del suelo.</t>
  </si>
  <si>
    <t>(2) Fecha de transmisión correspondiente a la presente autoliquidación. En sucesiones siempre será la fecha de fallecimiento del causante.</t>
  </si>
  <si>
    <t>(3) Años o meses transcurridos entre las fechas de adquisición (1) y transmisión (2).</t>
  </si>
  <si>
    <t>(4) Precio de adquisición que consta en escritura pública de adquisición, adjudicación judicial o en la liquidación del Impuesto sobre Sucesiones.</t>
  </si>
  <si>
    <t>(5) Precio de venta que consta en escritura pública de venta.</t>
  </si>
  <si>
    <t>(6) Valor consignado en la declaración-liquidación del Impuesto sobre Sucesiones.</t>
  </si>
  <si>
    <t>(7) Valor catastral obtenido del recibo del IBI o Sede Electrónica del Catastro.</t>
  </si>
  <si>
    <t>(8) Valor del suelo  obtenido del recibo del IBI o Sede Electrónica del Catastro.</t>
  </si>
  <si>
    <t>(9) Valor de referencia obtenido de la Sede Electrónica del Catastro.</t>
  </si>
  <si>
    <t>(10) Porcentaje transmitido y liquidado sobre el total de la referencia catastral.</t>
  </si>
  <si>
    <t>(11) Porcentaje que representa el valor del suelo sobre el valor catastral.</t>
  </si>
  <si>
    <t>(12) Coeficiente a aplicar sobre el valor del terreno en el momento del devengo (Ver en "pestaña 3" de esta hoja o en Apartado 4 del artículo 5 de la Ordenanza Fiscal)</t>
  </si>
  <si>
    <t>(13) Base imponible resultante de multiplicar el valor del suelo (8) por el coeficiente (12)</t>
  </si>
  <si>
    <t>(14) Tipo de gravamen: Porcentaje a aplicar sobre la base imponible (Ver en "pestaña 3" de esta hoja o en Apartado 1 del Artículo 6 de la Ordenanza Fiscal)</t>
  </si>
  <si>
    <t>(15) Cuota tributaria objetiva resultante de multiplicar la base imponible (13) por el porcentaje correspondiente al tipo de gravamen (14)</t>
  </si>
  <si>
    <t>(16) Como precio inicial consigne el mayor de los valores de la casilla (4) correspondiente al precio de adquisición o de la casilla (6) relativa al valor declarado en el Impuesto sobre Sucesiones.</t>
  </si>
  <si>
    <t>(17) Como precio final consigne el mayor de los valores de la casilla (5) precio de venta o (9) valor de referencia.</t>
  </si>
  <si>
    <t xml:space="preserve">(18) Incremento de valor resultante de restar el importe de la casilla (16) a la (17). Si el resultado de esta operación es igual a “0” o tiene valor negativo consigne directamente “0” en la casilla (21) </t>
  </si>
  <si>
    <t>(19) Incremento de valor del suelo resultante de multiplicar la casilla (18) por el porcentaje que representa el valor del suelo sobre el valor catastral (11)</t>
  </si>
  <si>
    <t>(20) Base imponible resultante de multiplicar el incremento del valor del suelo (19) por el porcentaje transmitido (10)</t>
  </si>
  <si>
    <t>(21) Cuota tributaria correspondiente al método de cálculo real resultante de multiplicar la base imponible (20) por el tipo de gravamen (14)</t>
  </si>
  <si>
    <t>(22) Consigne el importe de la casilla 15 ó 21</t>
  </si>
  <si>
    <t>(23) En caso de presentación extemporánea, realice el cálculo según el apartado 9 de las instrucciones de confección de la autoliquidación.</t>
  </si>
  <si>
    <t>(24) En caso que la presentación extemporánea sea superior a un año, realice el cálculo de los intereses de demora según el apartado 9 de las instrucciones de confección de la autoliquidación.</t>
  </si>
  <si>
    <t>(25) Importe a ingresar correspondiente a la suma de las casillas 22 + 23 + 24</t>
  </si>
  <si>
    <t>COEFICIENTES Y TIPOS IMPOSITIVOS PARA EL CÁLCULO DE PLUSVALÍA PARA HECHOS DEVENGADOS EN 2022, 2023, 2024, 2025 Y 2026</t>
  </si>
  <si>
    <t xml:space="preserve">   Supuestos de no sujeción (Art. 104 del R.D.L. 2/2004) </t>
  </si>
  <si>
    <t xml:space="preserve">   Supuestos de exención (Art. 105 del R.D.L. 2/2004). </t>
  </si>
  <si>
    <t xml:space="preserve">          Art. 104 apartado 2: Terrenos rústicos</t>
  </si>
  <si>
    <t xml:space="preserve">          Art. 104 apartado 3: Transmisión entre cónyuges e hijos; nulidad, separación, divorcio. </t>
  </si>
  <si>
    <t xml:space="preserve">          Art. 104 apartado 4: Aportaciones o transmisiones a la Sociedad de Gestión de Activos Procedentes de la Reestructuración Bancaria, S.A.</t>
  </si>
  <si>
    <t xml:space="preserve">          Art. 104. Apartado 5: Inexistencia de incremento de valor. </t>
  </si>
  <si>
    <t xml:space="preserve">          Art. 105 apartado 1.a) Constitución o transmisión de servidumbres. </t>
  </si>
  <si>
    <t xml:space="preserve">          Art. 105 apartado 1.b) Bienes Histórico-Artístico o declarados de interés cultural. </t>
  </si>
  <si>
    <t xml:space="preserve">          Art. 105 apartado 1.c) Dación en pago de la vivienda habitual, cumpliendo los requisitos exigidos.</t>
  </si>
  <si>
    <t xml:space="preserve">          Art. 105 apartado 2.a) Cuando el obligado al pago sea el Estado, CC.AA. o entidades locales.</t>
  </si>
  <si>
    <t xml:space="preserve">          Art. 105 apartado 2.c) Instituciones benéficas o benéfico-docentes.</t>
  </si>
  <si>
    <t xml:space="preserve">          Art. 105 apartado 2.d) Entidades gestoras de la Seguridad Social y mutualidades de previsión social.</t>
  </si>
  <si>
    <t xml:space="preserve">          Art. 105 apartado 2.e) Titulares de concesiones administrativas.</t>
  </si>
  <si>
    <t xml:space="preserve">          Art. 105 apartado 2.f) La Cruz Roja Española. </t>
  </si>
  <si>
    <t xml:space="preserve">          Art. 105 apartado 2.g) Personas o entidades exentos por tratados o convenios internacionales. </t>
  </si>
  <si>
    <t xml:space="preserve">          Art. 66 Ley 58/2003 General Tributaria </t>
  </si>
  <si>
    <t xml:space="preserve">   Supuesto de prescripción: </t>
  </si>
  <si>
    <t>(26) Indique la causa alegada de no sujeción / exención de entre las siguientes: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</si>
</sst>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F0E4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1" fillId="0" borderId="0" xfId="0" applyFont="1"/>
    <xf numFmtId="0" fontId="1" fillId="0" borderId="39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3" fillId="0" borderId="39" xfId="0" applyFont="1" applyBorder="1" applyAlignment="1">
      <alignment horizontal="center" vertical="center" wrapText="1"/>
    </xf>
    <xf numFmtId="0" fontId="0" fillId="5" borderId="24" xfId="0" applyFill="1" applyBorder="1" applyProtection="1">
      <protection hidden="1"/>
    </xf>
    <xf numFmtId="0" fontId="0" fillId="5" borderId="25" xfId="0" applyFill="1" applyBorder="1" applyProtection="1">
      <protection hidden="1"/>
    </xf>
    <xf numFmtId="0" fontId="0" fillId="5" borderId="26" xfId="0" applyFill="1" applyBorder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29" xfId="0" applyBorder="1" applyProtection="1">
      <protection hidden="1"/>
    </xf>
    <xf numFmtId="0" fontId="0" fillId="5" borderId="36" xfId="0" applyFill="1" applyBorder="1" applyProtection="1">
      <protection hidden="1"/>
    </xf>
    <xf numFmtId="0" fontId="0" fillId="5" borderId="37" xfId="0" applyFill="1" applyBorder="1" applyProtection="1">
      <protection hidden="1"/>
    </xf>
    <xf numFmtId="0" fontId="0" fillId="5" borderId="38" xfId="0" applyFill="1" applyBorder="1" applyProtection="1"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4" borderId="1" xfId="0" applyFill="1" applyBorder="1" applyProtection="1">
      <protection hidden="1"/>
    </xf>
    <xf numFmtId="0" fontId="0" fillId="0" borderId="1" xfId="0" applyBorder="1" applyProtection="1">
      <protection hidden="1"/>
    </xf>
    <xf numFmtId="4" fontId="0" fillId="4" borderId="1" xfId="0" applyNumberFormat="1" applyFill="1" applyBorder="1" applyProtection="1">
      <protection hidden="1"/>
    </xf>
    <xf numFmtId="4" fontId="0" fillId="0" borderId="1" xfId="0" applyNumberFormat="1" applyBorder="1" applyProtection="1">
      <protection hidden="1"/>
    </xf>
    <xf numFmtId="0" fontId="1" fillId="0" borderId="3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4" fontId="1" fillId="0" borderId="5" xfId="0" applyNumberFormat="1" applyFont="1" applyBorder="1" applyAlignment="1" applyProtection="1">
      <alignment horizontal="center"/>
      <protection hidden="1"/>
    </xf>
    <xf numFmtId="14" fontId="1" fillId="0" borderId="6" xfId="0" applyNumberFormat="1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1" fillId="0" borderId="10" xfId="0" applyFont="1" applyBorder="1" applyProtection="1"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  <xf numFmtId="4" fontId="1" fillId="0" borderId="7" xfId="0" applyNumberFormat="1" applyFont="1" applyBorder="1" applyAlignment="1" applyProtection="1">
      <alignment horizontal="center"/>
      <protection hidden="1"/>
    </xf>
    <xf numFmtId="4" fontId="1" fillId="0" borderId="8" xfId="0" applyNumberFormat="1" applyFont="1" applyBorder="1" applyAlignment="1" applyProtection="1">
      <alignment horizontal="center"/>
      <protection hidden="1"/>
    </xf>
    <xf numFmtId="0" fontId="1" fillId="0" borderId="15" xfId="0" applyFont="1" applyBorder="1" applyProtection="1">
      <protection hidden="1"/>
    </xf>
    <xf numFmtId="0" fontId="1" fillId="0" borderId="12" xfId="0" applyFont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13" xfId="0" applyBorder="1" applyProtection="1">
      <protection hidden="1"/>
    </xf>
    <xf numFmtId="4" fontId="1" fillId="0" borderId="16" xfId="0" applyNumberFormat="1" applyFont="1" applyBorder="1" applyAlignment="1" applyProtection="1">
      <alignment horizontal="center"/>
      <protection hidden="1"/>
    </xf>
    <xf numFmtId="4" fontId="1" fillId="0" borderId="13" xfId="0" applyNumberFormat="1" applyFont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4" fontId="1" fillId="0" borderId="14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14" fontId="0" fillId="6" borderId="1" xfId="0" applyNumberFormat="1" applyFill="1" applyBorder="1" applyProtection="1">
      <protection locked="0"/>
    </xf>
    <xf numFmtId="4" fontId="0" fillId="6" borderId="1" xfId="0" applyNumberFormat="1" applyFill="1" applyBorder="1" applyProtection="1">
      <protection locked="0"/>
    </xf>
    <xf numFmtId="0" fontId="1" fillId="6" borderId="27" xfId="0" applyFont="1" applyFill="1" applyBorder="1" applyProtection="1">
      <protection locked="0"/>
    </xf>
    <xf numFmtId="0" fontId="1" fillId="6" borderId="28" xfId="0" applyFont="1" applyFill="1" applyBorder="1" applyProtection="1">
      <protection locked="0"/>
    </xf>
    <xf numFmtId="0" fontId="1" fillId="6" borderId="29" xfId="0" applyFont="1" applyFill="1" applyBorder="1" applyProtection="1">
      <protection locked="0"/>
    </xf>
    <xf numFmtId="4" fontId="1" fillId="0" borderId="28" xfId="0" applyNumberFormat="1" applyFont="1" applyBorder="1" applyAlignment="1" applyProtection="1">
      <alignment horizontal="center"/>
      <protection hidden="1"/>
    </xf>
    <xf numFmtId="0" fontId="0" fillId="6" borderId="17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22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1" fillId="0" borderId="0" xfId="0" applyFont="1" applyAlignment="1">
      <alignment horizontal="left"/>
    </xf>
    <xf numFmtId="0" fontId="1" fillId="7" borderId="42" xfId="0" applyFont="1" applyFill="1" applyBorder="1" applyAlignment="1">
      <alignment horizontal="center"/>
    </xf>
    <xf numFmtId="0" fontId="1" fillId="7" borderId="43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7" borderId="43" xfId="0" applyFill="1" applyBorder="1"/>
    <xf numFmtId="2" fontId="3" fillId="7" borderId="42" xfId="0" applyNumberFormat="1" applyFont="1" applyFill="1" applyBorder="1" applyAlignment="1">
      <alignment horizontal="center" vertical="center" wrapText="1"/>
    </xf>
    <xf numFmtId="9" fontId="3" fillId="7" borderId="43" xfId="0" applyNumberFormat="1" applyFont="1" applyFill="1" applyBorder="1" applyAlignment="1">
      <alignment horizontal="center" vertical="center" wrapText="1"/>
    </xf>
    <xf numFmtId="2" fontId="3" fillId="7" borderId="44" xfId="0" applyNumberFormat="1" applyFont="1" applyFill="1" applyBorder="1" applyAlignment="1">
      <alignment horizontal="center" vertical="center" wrapText="1"/>
    </xf>
    <xf numFmtId="9" fontId="3" fillId="7" borderId="45" xfId="0" applyNumberFormat="1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/>
    </xf>
    <xf numFmtId="0" fontId="1" fillId="8" borderId="43" xfId="0" applyFont="1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8" borderId="43" xfId="0" applyFill="1" applyBorder="1"/>
    <xf numFmtId="2" fontId="3" fillId="8" borderId="42" xfId="0" applyNumberFormat="1" applyFont="1" applyFill="1" applyBorder="1" applyAlignment="1">
      <alignment horizontal="center" vertical="center" wrapText="1"/>
    </xf>
    <xf numFmtId="9" fontId="3" fillId="8" borderId="43" xfId="0" applyNumberFormat="1" applyFont="1" applyFill="1" applyBorder="1" applyAlignment="1">
      <alignment horizontal="center" vertical="center" wrapText="1"/>
    </xf>
    <xf numFmtId="2" fontId="3" fillId="8" borderId="44" xfId="0" applyNumberFormat="1" applyFont="1" applyFill="1" applyBorder="1" applyAlignment="1">
      <alignment horizontal="center" vertical="center" wrapText="1"/>
    </xf>
    <xf numFmtId="9" fontId="3" fillId="8" borderId="45" xfId="0" applyNumberFormat="1" applyFont="1" applyFill="1" applyBorder="1" applyAlignment="1">
      <alignment horizontal="center" vertical="center" wrapText="1"/>
    </xf>
    <xf numFmtId="0" fontId="1" fillId="9" borderId="42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0" fillId="9" borderId="43" xfId="0" applyFill="1" applyBorder="1"/>
    <xf numFmtId="2" fontId="3" fillId="9" borderId="42" xfId="0" applyNumberFormat="1" applyFont="1" applyFill="1" applyBorder="1" applyAlignment="1">
      <alignment horizontal="center" vertical="center" wrapText="1"/>
    </xf>
    <xf numFmtId="9" fontId="3" fillId="9" borderId="43" xfId="0" applyNumberFormat="1" applyFont="1" applyFill="1" applyBorder="1" applyAlignment="1">
      <alignment horizontal="center" vertical="center" wrapText="1"/>
    </xf>
    <xf numFmtId="2" fontId="3" fillId="9" borderId="44" xfId="0" applyNumberFormat="1" applyFont="1" applyFill="1" applyBorder="1" applyAlignment="1">
      <alignment horizontal="center" vertical="center" wrapText="1"/>
    </xf>
    <xf numFmtId="9" fontId="3" fillId="9" borderId="45" xfId="0" applyNumberFormat="1" applyFont="1" applyFill="1" applyBorder="1" applyAlignment="1">
      <alignment horizontal="center" vertical="center" wrapText="1"/>
    </xf>
    <xf numFmtId="0" fontId="1" fillId="10" borderId="42" xfId="0" applyFont="1" applyFill="1" applyBorder="1" applyAlignment="1">
      <alignment horizontal="center"/>
    </xf>
    <xf numFmtId="0" fontId="1" fillId="10" borderId="43" xfId="0" applyFont="1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0" fillId="10" borderId="43" xfId="0" applyFill="1" applyBorder="1"/>
    <xf numFmtId="2" fontId="3" fillId="10" borderId="42" xfId="0" applyNumberFormat="1" applyFont="1" applyFill="1" applyBorder="1" applyAlignment="1">
      <alignment horizontal="center" vertical="center" wrapText="1"/>
    </xf>
    <xf numFmtId="9" fontId="3" fillId="10" borderId="43" xfId="0" applyNumberFormat="1" applyFont="1" applyFill="1" applyBorder="1" applyAlignment="1">
      <alignment horizontal="center" vertical="center" wrapText="1"/>
    </xf>
    <xf numFmtId="2" fontId="3" fillId="10" borderId="44" xfId="0" applyNumberFormat="1" applyFont="1" applyFill="1" applyBorder="1" applyAlignment="1">
      <alignment horizontal="center" vertical="center" wrapText="1"/>
    </xf>
    <xf numFmtId="9" fontId="3" fillId="10" borderId="45" xfId="0" applyNumberFormat="1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/>
    </xf>
    <xf numFmtId="0" fontId="0" fillId="3" borderId="47" xfId="0" applyFill="1" applyBorder="1"/>
    <xf numFmtId="0" fontId="0" fillId="3" borderId="48" xfId="0" applyFill="1" applyBorder="1"/>
    <xf numFmtId="4" fontId="0" fillId="0" borderId="1" xfId="0" applyNumberFormat="1" applyBorder="1"/>
    <xf numFmtId="0" fontId="1" fillId="11" borderId="42" xfId="0" applyFont="1" applyFill="1" applyBorder="1" applyAlignment="1">
      <alignment horizontal="center"/>
    </xf>
    <xf numFmtId="0" fontId="1" fillId="11" borderId="43" xfId="0" applyFont="1" applyFill="1" applyBorder="1" applyAlignment="1">
      <alignment horizontal="center"/>
    </xf>
    <xf numFmtId="0" fontId="0" fillId="11" borderId="42" xfId="0" applyFill="1" applyBorder="1" applyAlignment="1">
      <alignment horizontal="center"/>
    </xf>
    <xf numFmtId="0" fontId="0" fillId="11" borderId="43" xfId="0" applyFill="1" applyBorder="1"/>
    <xf numFmtId="2" fontId="3" fillId="11" borderId="42" xfId="0" applyNumberFormat="1" applyFont="1" applyFill="1" applyBorder="1" applyAlignment="1">
      <alignment horizontal="center" vertical="center" wrapText="1"/>
    </xf>
    <xf numFmtId="9" fontId="3" fillId="11" borderId="43" xfId="0" applyNumberFormat="1" applyFont="1" applyFill="1" applyBorder="1" applyAlignment="1">
      <alignment horizontal="center" vertical="center" wrapText="1"/>
    </xf>
    <xf numFmtId="2" fontId="3" fillId="11" borderId="44" xfId="0" applyNumberFormat="1" applyFont="1" applyFill="1" applyBorder="1" applyAlignment="1">
      <alignment horizontal="center" vertical="center" wrapText="1"/>
    </xf>
    <xf numFmtId="9" fontId="3" fillId="11" borderId="45" xfId="0" applyNumberFormat="1" applyFont="1" applyFill="1" applyBorder="1" applyAlignment="1">
      <alignment horizontal="center" vertical="center" wrapText="1"/>
    </xf>
    <xf numFmtId="164" fontId="3" fillId="11" borderId="42" xfId="0" applyNumberFormat="1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0" xfId="0" applyFill="1" applyBorder="1" applyAlignment="1" applyProtection="1">
      <alignment horizontal="left"/>
      <protection hidden="1"/>
    </xf>
    <xf numFmtId="0" fontId="0" fillId="5" borderId="0" xfId="0" applyFill="1" applyAlignment="1" applyProtection="1">
      <alignment horizontal="left"/>
      <protection hidden="1"/>
    </xf>
    <xf numFmtId="0" fontId="0" fillId="5" borderId="21" xfId="0" applyFill="1" applyBorder="1" applyAlignment="1" applyProtection="1">
      <alignment horizontal="left"/>
      <protection hidden="1"/>
    </xf>
    <xf numFmtId="0" fontId="1" fillId="6" borderId="33" xfId="0" applyFont="1" applyFill="1" applyBorder="1" applyAlignment="1" applyProtection="1">
      <alignment horizontal="center"/>
      <protection locked="0"/>
    </xf>
    <xf numFmtId="0" fontId="1" fillId="6" borderId="34" xfId="0" applyFont="1" applyFill="1" applyBorder="1" applyAlignment="1" applyProtection="1">
      <alignment horizontal="center"/>
      <protection locked="0"/>
    </xf>
    <xf numFmtId="0" fontId="1" fillId="6" borderId="3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5" borderId="17" xfId="0" applyFill="1" applyBorder="1" applyAlignment="1" applyProtection="1">
      <alignment horizontal="left"/>
      <protection hidden="1"/>
    </xf>
    <xf numFmtId="0" fontId="0" fillId="5" borderId="19" xfId="0" applyFill="1" applyBorder="1" applyAlignment="1" applyProtection="1">
      <alignment horizontal="left"/>
      <protection hidden="1"/>
    </xf>
    <xf numFmtId="0" fontId="1" fillId="6" borderId="33" xfId="0" applyFont="1" applyFill="1" applyBorder="1" applyAlignment="1" applyProtection="1">
      <alignment horizontal="left"/>
      <protection locked="0"/>
    </xf>
    <xf numFmtId="0" fontId="1" fillId="6" borderId="35" xfId="0" applyFont="1" applyFill="1" applyBorder="1" applyAlignment="1" applyProtection="1">
      <alignment horizontal="left"/>
      <protection locked="0"/>
    </xf>
    <xf numFmtId="0" fontId="0" fillId="5" borderId="18" xfId="0" applyFill="1" applyBorder="1" applyAlignment="1" applyProtection="1">
      <alignment horizontal="left"/>
      <protection hidden="1"/>
    </xf>
    <xf numFmtId="0" fontId="1" fillId="6" borderId="34" xfId="0" applyFont="1" applyFill="1" applyBorder="1" applyAlignment="1" applyProtection="1">
      <alignment horizontal="left"/>
      <protection locked="0"/>
    </xf>
    <xf numFmtId="4" fontId="1" fillId="0" borderId="33" xfId="0" applyNumberFormat="1" applyFont="1" applyBorder="1" applyAlignment="1" applyProtection="1">
      <alignment horizontal="center"/>
      <protection hidden="1"/>
    </xf>
    <xf numFmtId="0" fontId="1" fillId="0" borderId="35" xfId="0" applyFont="1" applyBorder="1" applyAlignment="1" applyProtection="1">
      <alignment horizontal="center"/>
      <protection hidden="1"/>
    </xf>
    <xf numFmtId="4" fontId="1" fillId="0" borderId="33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5" borderId="24" xfId="0" applyFill="1" applyBorder="1" applyAlignment="1" applyProtection="1">
      <alignment horizontal="left"/>
      <protection hidden="1"/>
    </xf>
    <xf numFmtId="0" fontId="0" fillId="5" borderId="25" xfId="0" applyFill="1" applyBorder="1" applyAlignment="1" applyProtection="1">
      <alignment horizontal="left"/>
      <protection hidden="1"/>
    </xf>
    <xf numFmtId="4" fontId="1" fillId="0" borderId="27" xfId="0" applyNumberFormat="1" applyFont="1" applyBorder="1" applyAlignment="1" applyProtection="1">
      <alignment horizontal="center"/>
      <protection hidden="1"/>
    </xf>
    <xf numFmtId="0" fontId="1" fillId="0" borderId="28" xfId="0" applyFont="1" applyBorder="1" applyAlignment="1" applyProtection="1">
      <alignment horizontal="center"/>
      <protection hidden="1"/>
    </xf>
    <xf numFmtId="0" fontId="0" fillId="5" borderId="26" xfId="0" applyFill="1" applyBorder="1" applyAlignment="1" applyProtection="1">
      <alignment horizontal="left"/>
      <protection hidden="1"/>
    </xf>
    <xf numFmtId="4" fontId="1" fillId="0" borderId="28" xfId="0" applyNumberFormat="1" applyFont="1" applyBorder="1" applyAlignment="1" applyProtection="1">
      <alignment horizontal="center"/>
      <protection hidden="1"/>
    </xf>
    <xf numFmtId="0" fontId="1" fillId="0" borderId="29" xfId="0" applyFont="1" applyBorder="1" applyAlignment="1" applyProtection="1">
      <alignment horizontal="center"/>
      <protection hidden="1"/>
    </xf>
    <xf numFmtId="0" fontId="5" fillId="5" borderId="24" xfId="0" applyFont="1" applyFill="1" applyBorder="1" applyAlignment="1" applyProtection="1">
      <alignment horizontal="left"/>
      <protection hidden="1"/>
    </xf>
    <xf numFmtId="0" fontId="5" fillId="5" borderId="25" xfId="0" applyFont="1" applyFill="1" applyBorder="1" applyAlignment="1" applyProtection="1">
      <alignment horizontal="left"/>
      <protection hidden="1"/>
    </xf>
    <xf numFmtId="0" fontId="1" fillId="0" borderId="27" xfId="0" applyFont="1" applyBorder="1" applyAlignment="1" applyProtection="1">
      <alignment horizontal="center"/>
      <protection hidden="1"/>
    </xf>
    <xf numFmtId="0" fontId="5" fillId="5" borderId="26" xfId="0" applyFont="1" applyFill="1" applyBorder="1" applyAlignment="1" applyProtection="1">
      <alignment horizontal="left"/>
      <protection hidden="1"/>
    </xf>
    <xf numFmtId="0" fontId="0" fillId="5" borderId="30" xfId="0" applyFill="1" applyBorder="1" applyAlignment="1">
      <alignment horizontal="left"/>
    </xf>
    <xf numFmtId="0" fontId="0" fillId="5" borderId="31" xfId="0" applyFill="1" applyBorder="1" applyAlignment="1">
      <alignment horizontal="left"/>
    </xf>
    <xf numFmtId="0" fontId="0" fillId="5" borderId="32" xfId="0" applyFill="1" applyBorder="1" applyAlignment="1">
      <alignment horizontal="left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6" borderId="27" xfId="0" applyFont="1" applyFill="1" applyBorder="1" applyAlignment="1" applyProtection="1">
      <alignment horizontal="left"/>
      <protection locked="0"/>
    </xf>
    <xf numFmtId="0" fontId="1" fillId="6" borderId="28" xfId="0" applyFont="1" applyFill="1" applyBorder="1" applyAlignment="1" applyProtection="1">
      <alignment horizontal="left"/>
      <protection locked="0"/>
    </xf>
    <xf numFmtId="14" fontId="1" fillId="0" borderId="28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6" borderId="29" xfId="0" applyFont="1" applyFill="1" applyBorder="1" applyAlignment="1" applyProtection="1">
      <alignment horizontal="left"/>
      <protection locked="0"/>
    </xf>
    <xf numFmtId="0" fontId="0" fillId="5" borderId="24" xfId="0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0" fillId="5" borderId="26" xfId="0" applyFill="1" applyBorder="1" applyAlignment="1">
      <alignment horizontal="left"/>
    </xf>
    <xf numFmtId="0" fontId="0" fillId="5" borderId="30" xfId="0" applyFill="1" applyBorder="1" applyAlignment="1" applyProtection="1">
      <alignment horizontal="left"/>
      <protection hidden="1"/>
    </xf>
    <xf numFmtId="0" fontId="0" fillId="5" borderId="31" xfId="0" applyFill="1" applyBorder="1" applyAlignment="1" applyProtection="1">
      <alignment horizontal="left"/>
      <protection hidden="1"/>
    </xf>
    <xf numFmtId="0" fontId="0" fillId="5" borderId="32" xfId="0" applyFill="1" applyBorder="1" applyAlignment="1" applyProtection="1">
      <alignment horizontal="left"/>
      <protection hidden="1"/>
    </xf>
    <xf numFmtId="0" fontId="4" fillId="0" borderId="0" xfId="0" applyFont="1" applyAlignment="1">
      <alignment horizontal="center" wrapText="1"/>
    </xf>
    <xf numFmtId="0" fontId="1" fillId="7" borderId="40" xfId="0" applyFont="1" applyFill="1" applyBorder="1" applyAlignment="1">
      <alignment horizontal="center"/>
    </xf>
    <xf numFmtId="0" fontId="1" fillId="7" borderId="41" xfId="0" applyFont="1" applyFill="1" applyBorder="1" applyAlignment="1">
      <alignment horizontal="center"/>
    </xf>
    <xf numFmtId="0" fontId="1" fillId="8" borderId="40" xfId="0" applyFont="1" applyFill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10" borderId="40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1" borderId="40" xfId="0" applyFill="1" applyBorder="1" applyAlignment="1">
      <alignment horizontal="center"/>
    </xf>
    <xf numFmtId="0" fontId="0" fillId="11" borderId="4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F0E4"/>
      <color rgb="FFCCECFF"/>
      <color rgb="FFFFCC99"/>
      <color rgb="FFCCFFFF"/>
      <color rgb="FFFFFFCC"/>
      <color rgb="FFFFFF99"/>
      <color rgb="FFFFFF66"/>
      <color rgb="FFFFCCCC"/>
      <color rgb="FF99CC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1516592</xdr:colOff>
      <xdr:row>34</xdr:row>
      <xdr:rowOff>55033</xdr:rowOff>
    </xdr:from>
    <xdr:to>
      <xdr:col>0</xdr:col>
      <xdr:colOff>1916642</xdr:colOff>
      <xdr:row>38</xdr:row>
      <xdr:rowOff>93133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3603E-E495-2C68-54DA-5358B18D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592" y="6701366"/>
          <a:ext cx="400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104775</xdr:rowOff>
    </xdr:from>
    <xdr:to>
      <xdr:col>0</xdr:col>
      <xdr:colOff>895350</xdr:colOff>
      <xdr:row>0</xdr:row>
      <xdr:rowOff>904875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682443-66CE-1402-CD7B-C995A07CC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4775"/>
          <a:ext cx="400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="90" zoomScaleNormal="90" workbookViewId="0">
      <selection activeCell="E10" sqref="E10"/>
    </sheetView>
  </sheetViews>
  <sheetFormatPr baseColWidth="10" defaultColWidth="9.140625" defaultRowHeight="15" x14ac:dyDescent="0.25"/>
  <cols>
    <col min="1" max="1" width="52" customWidth="1"/>
    <col min="2" max="2" width="20" customWidth="1"/>
    <col min="3" max="4" width="5" customWidth="1"/>
    <col min="5" max="5" width="42.140625" customWidth="1"/>
    <col min="6" max="6" width="40.5703125" customWidth="1"/>
  </cols>
  <sheetData>
    <row r="1" spans="1:6" ht="15.75" thickBot="1" x14ac:dyDescent="0.3">
      <c r="A1" s="111" t="s">
        <v>0</v>
      </c>
      <c r="B1" s="112"/>
      <c r="C1" s="5"/>
      <c r="D1" s="5"/>
    </row>
    <row r="2" spans="1:6" x14ac:dyDescent="0.25">
      <c r="A2" s="65" t="s">
        <v>84</v>
      </c>
      <c r="B2" s="5"/>
      <c r="C2" s="5"/>
      <c r="D2" s="5"/>
    </row>
    <row r="3" spans="1:6" x14ac:dyDescent="0.25">
      <c r="A3" t="s">
        <v>142</v>
      </c>
      <c r="C3" s="6"/>
      <c r="D3" s="6"/>
    </row>
    <row r="4" spans="1:6" x14ac:dyDescent="0.25">
      <c r="A4" t="s">
        <v>143</v>
      </c>
    </row>
    <row r="5" spans="1:6" x14ac:dyDescent="0.25">
      <c r="A5" s="4" t="s">
        <v>16</v>
      </c>
    </row>
    <row r="6" spans="1:6" ht="15.75" thickBot="1" x14ac:dyDescent="0.3">
      <c r="A6" s="113"/>
      <c r="B6" s="113"/>
      <c r="C6" s="6"/>
      <c r="D6" s="6"/>
    </row>
    <row r="7" spans="1:6" ht="15.75" thickTop="1" x14ac:dyDescent="0.25">
      <c r="A7" s="2" t="s">
        <v>1</v>
      </c>
      <c r="B7" s="53"/>
      <c r="C7" s="8"/>
      <c r="D7" s="8"/>
      <c r="E7" s="30" t="s">
        <v>46</v>
      </c>
      <c r="F7" s="31"/>
    </row>
    <row r="8" spans="1:6" x14ac:dyDescent="0.25">
      <c r="A8" s="2" t="s">
        <v>2</v>
      </c>
      <c r="B8" s="53"/>
      <c r="C8" s="8"/>
      <c r="D8" s="8"/>
      <c r="E8" s="32" t="s">
        <v>21</v>
      </c>
      <c r="F8" s="33" t="s">
        <v>19</v>
      </c>
    </row>
    <row r="9" spans="1:6" x14ac:dyDescent="0.25">
      <c r="A9" s="2" t="s">
        <v>3</v>
      </c>
      <c r="B9" s="54"/>
      <c r="C9" s="9"/>
      <c r="D9" s="9"/>
      <c r="E9" s="34">
        <f>B12</f>
        <v>0</v>
      </c>
      <c r="F9" s="35">
        <f>B7</f>
        <v>0</v>
      </c>
    </row>
    <row r="10" spans="1:6" x14ac:dyDescent="0.25">
      <c r="A10" s="2" t="s">
        <v>4</v>
      </c>
      <c r="B10" s="54"/>
      <c r="C10" s="9"/>
      <c r="D10" s="9"/>
      <c r="E10" s="32" t="s">
        <v>18</v>
      </c>
      <c r="F10" s="33" t="s">
        <v>20</v>
      </c>
    </row>
    <row r="11" spans="1:6" x14ac:dyDescent="0.25">
      <c r="A11" s="2" t="s">
        <v>5</v>
      </c>
      <c r="B11" s="54"/>
      <c r="C11" s="9"/>
      <c r="D11" s="9"/>
      <c r="E11" s="32"/>
      <c r="F11" s="35">
        <f>B8</f>
        <v>0</v>
      </c>
    </row>
    <row r="12" spans="1:6" x14ac:dyDescent="0.25">
      <c r="A12" s="2" t="s">
        <v>13</v>
      </c>
      <c r="B12" s="54"/>
      <c r="C12" s="9"/>
      <c r="D12" s="9"/>
      <c r="E12" s="32" t="s">
        <v>22</v>
      </c>
      <c r="F12" s="33"/>
    </row>
    <row r="13" spans="1:6" ht="15.75" thickBot="1" x14ac:dyDescent="0.3">
      <c r="A13" s="2" t="s">
        <v>44</v>
      </c>
      <c r="B13" s="54"/>
      <c r="C13" s="9"/>
      <c r="D13" s="9"/>
      <c r="E13" s="36">
        <f>B19</f>
        <v>0</v>
      </c>
      <c r="F13" s="37"/>
    </row>
    <row r="14" spans="1:6" ht="15.75" thickTop="1" x14ac:dyDescent="0.25">
      <c r="A14" s="2" t="s">
        <v>43</v>
      </c>
      <c r="B14" s="54"/>
      <c r="C14" s="9"/>
      <c r="D14" s="9"/>
      <c r="E14" s="38" t="s">
        <v>45</v>
      </c>
      <c r="F14" s="39"/>
    </row>
    <row r="15" spans="1:6" x14ac:dyDescent="0.25">
      <c r="A15" s="2" t="s">
        <v>47</v>
      </c>
      <c r="B15" s="101">
        <f>MAX(B13,B14)</f>
        <v>0</v>
      </c>
      <c r="C15" s="9"/>
      <c r="D15" s="9"/>
      <c r="E15" s="32" t="s">
        <v>21</v>
      </c>
      <c r="F15" s="40" t="s">
        <v>23</v>
      </c>
    </row>
    <row r="16" spans="1:6" x14ac:dyDescent="0.25">
      <c r="A16" s="2" t="s">
        <v>6</v>
      </c>
      <c r="B16" s="54"/>
      <c r="C16" s="9"/>
      <c r="D16" s="9"/>
      <c r="E16" s="34">
        <f>B12</f>
        <v>0</v>
      </c>
      <c r="F16" s="41">
        <f>B9</f>
        <v>0</v>
      </c>
    </row>
    <row r="17" spans="1:6" x14ac:dyDescent="0.25">
      <c r="A17" s="2" t="s">
        <v>15</v>
      </c>
      <c r="B17" s="54"/>
      <c r="C17" s="9"/>
      <c r="D17" s="9"/>
      <c r="E17" s="32" t="s">
        <v>24</v>
      </c>
      <c r="F17" s="33" t="s">
        <v>25</v>
      </c>
    </row>
    <row r="18" spans="1:6" x14ac:dyDescent="0.25">
      <c r="A18" s="1"/>
      <c r="B18" s="1"/>
      <c r="E18" s="34">
        <f>B13</f>
        <v>0</v>
      </c>
      <c r="F18" s="41">
        <f>B10</f>
        <v>0</v>
      </c>
    </row>
    <row r="19" spans="1:6" x14ac:dyDescent="0.25">
      <c r="A19" s="3" t="s">
        <v>17</v>
      </c>
      <c r="B19" s="26">
        <f>DATEDIF(B7,B8,"Y")</f>
        <v>0</v>
      </c>
      <c r="E19" s="32" t="s">
        <v>26</v>
      </c>
      <c r="F19" s="33" t="s">
        <v>27</v>
      </c>
    </row>
    <row r="20" spans="1:6" x14ac:dyDescent="0.25">
      <c r="A20" s="1"/>
      <c r="B20" s="27"/>
      <c r="E20" s="32"/>
      <c r="F20" s="41">
        <f>B14</f>
        <v>0</v>
      </c>
    </row>
    <row r="21" spans="1:6" x14ac:dyDescent="0.25">
      <c r="A21" s="3" t="s">
        <v>14</v>
      </c>
      <c r="B21" s="28">
        <f>IF(B9=0,0,SUM(B10*100)/B9)</f>
        <v>0</v>
      </c>
      <c r="C21" s="10"/>
      <c r="D21" s="10"/>
      <c r="E21" s="32" t="s">
        <v>28</v>
      </c>
      <c r="F21" s="33" t="s">
        <v>29</v>
      </c>
    </row>
    <row r="22" spans="1:6" ht="15.75" thickBot="1" x14ac:dyDescent="0.3">
      <c r="A22" s="1"/>
      <c r="B22" s="29"/>
      <c r="C22" s="10"/>
      <c r="D22" s="10"/>
      <c r="E22" s="42">
        <f>B11</f>
        <v>0</v>
      </c>
      <c r="F22" s="43">
        <f>B21</f>
        <v>0</v>
      </c>
    </row>
    <row r="23" spans="1:6" ht="15.75" thickTop="1" x14ac:dyDescent="0.25">
      <c r="A23" s="3" t="s">
        <v>7</v>
      </c>
      <c r="B23" s="28">
        <f>SUM(B15-B12)</f>
        <v>0</v>
      </c>
      <c r="C23" s="10"/>
      <c r="D23" s="10"/>
      <c r="E23" s="44" t="s">
        <v>30</v>
      </c>
      <c r="F23" s="45" t="s">
        <v>31</v>
      </c>
    </row>
    <row r="24" spans="1:6" x14ac:dyDescent="0.25">
      <c r="A24" s="3" t="s">
        <v>8</v>
      </c>
      <c r="B24" s="28">
        <f>SUM(B23*B11)/100</f>
        <v>0</v>
      </c>
      <c r="C24" s="10"/>
      <c r="D24" s="10"/>
      <c r="E24" s="46" t="s">
        <v>25</v>
      </c>
      <c r="F24" s="47" t="s">
        <v>37</v>
      </c>
    </row>
    <row r="25" spans="1:6" x14ac:dyDescent="0.25">
      <c r="A25" s="1"/>
      <c r="B25" s="29"/>
      <c r="C25" s="10"/>
      <c r="D25" s="10"/>
      <c r="E25" s="48">
        <f>B10</f>
        <v>0</v>
      </c>
      <c r="F25" s="49">
        <f>B12</f>
        <v>0</v>
      </c>
    </row>
    <row r="26" spans="1:6" x14ac:dyDescent="0.25">
      <c r="A26" s="3" t="s">
        <v>11</v>
      </c>
      <c r="B26" s="28">
        <f>SUM(B10*B11)/100</f>
        <v>0</v>
      </c>
      <c r="C26" s="10"/>
      <c r="D26" s="10"/>
      <c r="E26" s="46" t="s">
        <v>32</v>
      </c>
      <c r="F26" s="47" t="s">
        <v>38</v>
      </c>
    </row>
    <row r="27" spans="1:6" x14ac:dyDescent="0.25">
      <c r="A27" s="3" t="s">
        <v>10</v>
      </c>
      <c r="B27" s="28">
        <f>SUM((B26*B16)*B17/100)</f>
        <v>0</v>
      </c>
      <c r="C27" s="10"/>
      <c r="D27" s="10"/>
      <c r="E27" s="48">
        <f>B16</f>
        <v>0</v>
      </c>
      <c r="F27" s="49">
        <f>B15</f>
        <v>0</v>
      </c>
    </row>
    <row r="28" spans="1:6" x14ac:dyDescent="0.25">
      <c r="A28" s="1"/>
      <c r="B28" s="29"/>
      <c r="C28" s="10"/>
      <c r="D28" s="10"/>
      <c r="E28" s="46" t="s">
        <v>28</v>
      </c>
      <c r="F28" s="47" t="s">
        <v>39</v>
      </c>
    </row>
    <row r="29" spans="1:6" x14ac:dyDescent="0.25">
      <c r="A29" s="3" t="s">
        <v>9</v>
      </c>
      <c r="B29" s="28">
        <f>SUM(B24*B21)/100</f>
        <v>0</v>
      </c>
      <c r="C29" s="10"/>
      <c r="D29" s="10"/>
      <c r="E29" s="48">
        <f>B11</f>
        <v>0</v>
      </c>
      <c r="F29" s="49">
        <f>SUM(F27-F25)</f>
        <v>0</v>
      </c>
    </row>
    <row r="30" spans="1:6" x14ac:dyDescent="0.25">
      <c r="A30" s="3" t="s">
        <v>12</v>
      </c>
      <c r="B30" s="28">
        <f>SUM(B29*B17)/100</f>
        <v>0</v>
      </c>
      <c r="C30" s="10"/>
      <c r="D30" s="10"/>
      <c r="E30" s="46" t="s">
        <v>33</v>
      </c>
      <c r="F30" s="47" t="s">
        <v>40</v>
      </c>
    </row>
    <row r="31" spans="1:6" x14ac:dyDescent="0.25">
      <c r="E31" s="48">
        <f>SUM(B10*B11)/100</f>
        <v>0</v>
      </c>
      <c r="F31" s="49">
        <f>SUM(F29*B21)/100</f>
        <v>0</v>
      </c>
    </row>
    <row r="32" spans="1:6" x14ac:dyDescent="0.25">
      <c r="E32" s="46" t="s">
        <v>34</v>
      </c>
      <c r="F32" s="47" t="s">
        <v>28</v>
      </c>
    </row>
    <row r="33" spans="1:6" ht="18.75" x14ac:dyDescent="0.3">
      <c r="A33" s="52" t="s">
        <v>140</v>
      </c>
      <c r="B33" s="11"/>
      <c r="C33" s="5"/>
      <c r="D33" s="5"/>
      <c r="E33" s="48">
        <f>SUM(E31*B16)</f>
        <v>0</v>
      </c>
      <c r="F33" s="49">
        <f>B11</f>
        <v>0</v>
      </c>
    </row>
    <row r="34" spans="1:6" ht="18.75" x14ac:dyDescent="0.3">
      <c r="A34" s="52" t="s">
        <v>141</v>
      </c>
      <c r="B34" s="11"/>
      <c r="E34" s="46" t="s">
        <v>35</v>
      </c>
      <c r="F34" s="47" t="s">
        <v>41</v>
      </c>
    </row>
    <row r="35" spans="1:6" x14ac:dyDescent="0.25">
      <c r="E35" s="48">
        <f>B17</f>
        <v>0</v>
      </c>
      <c r="F35" s="49">
        <f>SUM(F31*F33)/100</f>
        <v>0</v>
      </c>
    </row>
    <row r="36" spans="1:6" x14ac:dyDescent="0.25">
      <c r="E36" s="46" t="s">
        <v>36</v>
      </c>
      <c r="F36" s="47" t="s">
        <v>35</v>
      </c>
    </row>
    <row r="37" spans="1:6" x14ac:dyDescent="0.25">
      <c r="E37" s="48">
        <f>SUM(E33*B17)/100</f>
        <v>0</v>
      </c>
      <c r="F37" s="49">
        <f>B17</f>
        <v>0</v>
      </c>
    </row>
    <row r="38" spans="1:6" x14ac:dyDescent="0.25">
      <c r="E38" s="46"/>
      <c r="F38" s="47" t="s">
        <v>42</v>
      </c>
    </row>
    <row r="39" spans="1:6" ht="15.75" thickBot="1" x14ac:dyDescent="0.3">
      <c r="E39" s="50"/>
      <c r="F39" s="51">
        <f>SUM(F35*F37)/100</f>
        <v>0</v>
      </c>
    </row>
    <row r="40" spans="1:6" ht="15.75" thickTop="1" x14ac:dyDescent="0.25">
      <c r="C40" s="7"/>
      <c r="D40" s="7"/>
    </row>
  </sheetData>
  <sheetProtection algorithmName="SHA-512" hashValue="kg1R7rqjuABlweEhrwqJ0ar08EGZqh+jmbFSUv0If70hyopCFvgWSTE1iYThNG25ebtYfIsEQYhFcPl3Ip9gXA==" saltValue="MsmBa1u87j5r+vVJceiBDw==" spinCount="100000" sheet="1" objects="1" scenarios="1"/>
  <mergeCells count="2">
    <mergeCell ref="A1:B1"/>
    <mergeCell ref="A6:B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8518-DE46-48E6-BB5F-8C1CA7E72D28}">
  <dimension ref="A1:D84"/>
  <sheetViews>
    <sheetView workbookViewId="0">
      <selection activeCell="C30" sqref="C30:D30"/>
    </sheetView>
  </sheetViews>
  <sheetFormatPr baseColWidth="10" defaultRowHeight="15" x14ac:dyDescent="0.25"/>
  <cols>
    <col min="1" max="1" width="20.7109375" customWidth="1"/>
    <col min="2" max="2" width="24.5703125" customWidth="1"/>
    <col min="3" max="3" width="25.7109375" customWidth="1"/>
    <col min="4" max="4" width="24.140625" customWidth="1"/>
  </cols>
  <sheetData>
    <row r="1" spans="1:4" ht="76.5" customHeight="1" x14ac:dyDescent="0.3">
      <c r="B1" s="159" t="s">
        <v>85</v>
      </c>
      <c r="C1" s="159"/>
      <c r="D1" s="159"/>
    </row>
    <row r="2" spans="1:4" ht="15.75" thickBot="1" x14ac:dyDescent="0.3">
      <c r="A2" s="11" t="s">
        <v>86</v>
      </c>
    </row>
    <row r="3" spans="1:4" ht="15.75" thickTop="1" x14ac:dyDescent="0.25">
      <c r="A3" s="15" t="s">
        <v>87</v>
      </c>
      <c r="B3" s="133" t="s">
        <v>113</v>
      </c>
      <c r="C3" s="133"/>
      <c r="D3" s="136"/>
    </row>
    <row r="4" spans="1:4" ht="15.75" thickBot="1" x14ac:dyDescent="0.3">
      <c r="A4" s="55"/>
      <c r="B4" s="149"/>
      <c r="C4" s="149"/>
      <c r="D4" s="152"/>
    </row>
    <row r="5" spans="1:4" ht="15.75" thickTop="1" x14ac:dyDescent="0.25">
      <c r="A5" s="156" t="s">
        <v>88</v>
      </c>
      <c r="B5" s="157"/>
      <c r="C5" s="157"/>
      <c r="D5" s="158"/>
    </row>
    <row r="6" spans="1:4" ht="15.75" thickBot="1" x14ac:dyDescent="0.3">
      <c r="A6" s="124"/>
      <c r="B6" s="127"/>
      <c r="C6" s="127"/>
      <c r="D6" s="125"/>
    </row>
    <row r="7" spans="1:4" ht="15.75" thickTop="1" x14ac:dyDescent="0.25">
      <c r="A7" s="132" t="s">
        <v>89</v>
      </c>
      <c r="B7" s="133"/>
      <c r="C7" s="16" t="s">
        <v>90</v>
      </c>
      <c r="D7" s="17" t="s">
        <v>91</v>
      </c>
    </row>
    <row r="8" spans="1:4" ht="15.75" thickBot="1" x14ac:dyDescent="0.3">
      <c r="A8" s="148"/>
      <c r="B8" s="149"/>
      <c r="C8" s="56"/>
      <c r="D8" s="57"/>
    </row>
    <row r="9" spans="1:4" ht="15.75" thickTop="1" x14ac:dyDescent="0.25">
      <c r="A9" s="132" t="s">
        <v>92</v>
      </c>
      <c r="B9" s="133"/>
      <c r="C9" s="133" t="s">
        <v>93</v>
      </c>
      <c r="D9" s="136"/>
    </row>
    <row r="10" spans="1:4" ht="15.75" thickBot="1" x14ac:dyDescent="0.3">
      <c r="A10" s="148"/>
      <c r="B10" s="149"/>
      <c r="C10" s="149"/>
      <c r="D10" s="152"/>
    </row>
    <row r="11" spans="1:4" ht="15.75" thickTop="1" x14ac:dyDescent="0.25"/>
    <row r="12" spans="1:4" ht="15.75" thickBot="1" x14ac:dyDescent="0.3">
      <c r="A12" s="11" t="s">
        <v>94</v>
      </c>
    </row>
    <row r="13" spans="1:4" ht="15.75" thickTop="1" x14ac:dyDescent="0.25">
      <c r="A13" s="15" t="s">
        <v>87</v>
      </c>
      <c r="B13" s="133" t="s">
        <v>95</v>
      </c>
      <c r="C13" s="133"/>
      <c r="D13" s="136"/>
    </row>
    <row r="14" spans="1:4" ht="15.75" thickBot="1" x14ac:dyDescent="0.3">
      <c r="A14" s="55"/>
      <c r="B14" s="149"/>
      <c r="C14" s="149"/>
      <c r="D14" s="152"/>
    </row>
    <row r="15" spans="1:4" ht="15.75" thickTop="1" x14ac:dyDescent="0.25">
      <c r="A15" s="156" t="s">
        <v>88</v>
      </c>
      <c r="B15" s="157"/>
      <c r="C15" s="157"/>
      <c r="D15" s="158"/>
    </row>
    <row r="16" spans="1:4" ht="15.75" thickBot="1" x14ac:dyDescent="0.3">
      <c r="A16" s="124"/>
      <c r="B16" s="127"/>
      <c r="C16" s="127"/>
      <c r="D16" s="125"/>
    </row>
    <row r="17" spans="1:4" ht="15.75" thickTop="1" x14ac:dyDescent="0.25">
      <c r="A17" s="132" t="s">
        <v>89</v>
      </c>
      <c r="B17" s="133"/>
      <c r="C17" s="16" t="s">
        <v>90</v>
      </c>
      <c r="D17" s="17" t="s">
        <v>91</v>
      </c>
    </row>
    <row r="18" spans="1:4" ht="15.75" thickBot="1" x14ac:dyDescent="0.3">
      <c r="A18" s="148"/>
      <c r="B18" s="149"/>
      <c r="C18" s="56"/>
      <c r="D18" s="57"/>
    </row>
    <row r="19" spans="1:4" ht="15.75" thickTop="1" x14ac:dyDescent="0.25">
      <c r="A19" s="132" t="s">
        <v>139</v>
      </c>
      <c r="B19" s="133"/>
      <c r="C19" s="133" t="s">
        <v>93</v>
      </c>
      <c r="D19" s="136"/>
    </row>
    <row r="20" spans="1:4" ht="15.75" thickBot="1" x14ac:dyDescent="0.3">
      <c r="A20" s="148"/>
      <c r="B20" s="149"/>
      <c r="C20" s="149"/>
      <c r="D20" s="152"/>
    </row>
    <row r="21" spans="1:4" ht="16.5" thickTop="1" thickBot="1" x14ac:dyDescent="0.3"/>
    <row r="22" spans="1:4" ht="15.75" thickTop="1" x14ac:dyDescent="0.25">
      <c r="A22" s="15" t="s">
        <v>97</v>
      </c>
      <c r="B22" s="16" t="s">
        <v>98</v>
      </c>
      <c r="C22" s="133" t="s">
        <v>96</v>
      </c>
      <c r="D22" s="136"/>
    </row>
    <row r="23" spans="1:4" ht="15.75" thickBot="1" x14ac:dyDescent="0.3">
      <c r="A23" s="55"/>
      <c r="B23" s="56"/>
      <c r="C23" s="149"/>
      <c r="D23" s="152"/>
    </row>
    <row r="24" spans="1:4" ht="16.5" thickTop="1" thickBot="1" x14ac:dyDescent="0.3"/>
    <row r="25" spans="1:4" ht="15.75" thickTop="1" x14ac:dyDescent="0.25">
      <c r="A25" s="132" t="s">
        <v>100</v>
      </c>
      <c r="B25" s="133"/>
      <c r="C25" s="133"/>
      <c r="D25" s="17" t="s">
        <v>99</v>
      </c>
    </row>
    <row r="26" spans="1:4" ht="15.75" thickBot="1" x14ac:dyDescent="0.3">
      <c r="A26" s="148"/>
      <c r="B26" s="149"/>
      <c r="C26" s="149"/>
      <c r="D26" s="57"/>
    </row>
    <row r="27" spans="1:4" ht="15.75" thickTop="1" x14ac:dyDescent="0.25"/>
    <row r="28" spans="1:4" ht="15.75" thickBot="1" x14ac:dyDescent="0.3">
      <c r="A28" s="11" t="s">
        <v>46</v>
      </c>
    </row>
    <row r="29" spans="1:4" ht="15.75" thickTop="1" x14ac:dyDescent="0.25">
      <c r="A29" s="153" t="s">
        <v>101</v>
      </c>
      <c r="B29" s="154"/>
      <c r="C29" s="154" t="s">
        <v>104</v>
      </c>
      <c r="D29" s="155"/>
    </row>
    <row r="30" spans="1:4" ht="15.75" thickBot="1" x14ac:dyDescent="0.3">
      <c r="A30" s="148"/>
      <c r="B30" s="149"/>
      <c r="C30" s="150">
        <f>'1 Calculadora'!F9</f>
        <v>0</v>
      </c>
      <c r="D30" s="151"/>
    </row>
    <row r="31" spans="1:4" ht="15.75" thickTop="1" x14ac:dyDescent="0.25">
      <c r="A31" s="153" t="s">
        <v>102</v>
      </c>
      <c r="B31" s="154"/>
      <c r="C31" s="133" t="s">
        <v>105</v>
      </c>
      <c r="D31" s="136"/>
    </row>
    <row r="32" spans="1:4" ht="15.75" thickBot="1" x14ac:dyDescent="0.3">
      <c r="A32" s="148"/>
      <c r="B32" s="149"/>
      <c r="C32" s="150">
        <f>'1 Calculadora'!F11</f>
        <v>0</v>
      </c>
      <c r="D32" s="151"/>
    </row>
    <row r="33" spans="1:4" ht="15.75" thickTop="1" x14ac:dyDescent="0.25">
      <c r="A33" s="143" t="s">
        <v>103</v>
      </c>
      <c r="B33" s="144"/>
      <c r="C33" s="144"/>
      <c r="D33" s="145"/>
    </row>
    <row r="34" spans="1:4" ht="15.75" thickBot="1" x14ac:dyDescent="0.3">
      <c r="A34" s="146">
        <f>'1 Calculadora'!E13</f>
        <v>0</v>
      </c>
      <c r="B34" s="147"/>
      <c r="C34" s="147"/>
      <c r="D34" s="131"/>
    </row>
    <row r="35" spans="1:4" ht="15.75" thickTop="1" x14ac:dyDescent="0.25">
      <c r="A35" s="18"/>
      <c r="B35" s="18"/>
      <c r="C35" s="18"/>
      <c r="D35" s="18"/>
    </row>
    <row r="36" spans="1:4" ht="15.75" thickBot="1" x14ac:dyDescent="0.3">
      <c r="A36" s="19" t="s">
        <v>45</v>
      </c>
      <c r="B36" s="18"/>
      <c r="C36" s="18"/>
      <c r="D36" s="18"/>
    </row>
    <row r="37" spans="1:4" ht="15.75" thickTop="1" x14ac:dyDescent="0.25">
      <c r="A37" s="132" t="s">
        <v>106</v>
      </c>
      <c r="B37" s="133"/>
      <c r="C37" s="133" t="s">
        <v>117</v>
      </c>
      <c r="D37" s="136"/>
    </row>
    <row r="38" spans="1:4" ht="15.75" thickBot="1" x14ac:dyDescent="0.3">
      <c r="A38" s="134">
        <f>'1 Calculadora'!E16</f>
        <v>0</v>
      </c>
      <c r="B38" s="135"/>
      <c r="C38" s="137">
        <f>'1 Calculadora'!F16</f>
        <v>0</v>
      </c>
      <c r="D38" s="138"/>
    </row>
    <row r="39" spans="1:4" ht="15.75" thickTop="1" x14ac:dyDescent="0.25">
      <c r="A39" s="132" t="s">
        <v>107</v>
      </c>
      <c r="B39" s="133"/>
      <c r="C39" s="133" t="s">
        <v>108</v>
      </c>
      <c r="D39" s="136"/>
    </row>
    <row r="40" spans="1:4" ht="15.75" thickBot="1" x14ac:dyDescent="0.3">
      <c r="A40" s="134">
        <f>'1 Calculadora'!E18</f>
        <v>0</v>
      </c>
      <c r="B40" s="135"/>
      <c r="C40" s="137">
        <f>'1 Calculadora'!F18</f>
        <v>0</v>
      </c>
      <c r="D40" s="138"/>
    </row>
    <row r="41" spans="1:4" ht="15.75" thickTop="1" x14ac:dyDescent="0.25">
      <c r="A41" s="139" t="s">
        <v>109</v>
      </c>
      <c r="B41" s="140"/>
      <c r="C41" s="133" t="s">
        <v>110</v>
      </c>
      <c r="D41" s="136"/>
    </row>
    <row r="42" spans="1:4" ht="15.75" thickBot="1" x14ac:dyDescent="0.3">
      <c r="A42" s="141">
        <f>'1 Calculadora'!E20</f>
        <v>0</v>
      </c>
      <c r="B42" s="135"/>
      <c r="C42" s="58">
        <f>'1 Calculadora'!F20</f>
        <v>0</v>
      </c>
      <c r="D42" s="20"/>
    </row>
    <row r="43" spans="1:4" ht="15.75" thickTop="1" x14ac:dyDescent="0.25">
      <c r="A43" s="132" t="s">
        <v>111</v>
      </c>
      <c r="B43" s="133"/>
      <c r="C43" s="140" t="s">
        <v>112</v>
      </c>
      <c r="D43" s="142"/>
    </row>
    <row r="44" spans="1:4" ht="15.75" thickBot="1" x14ac:dyDescent="0.3">
      <c r="A44" s="134">
        <f>'1 Calculadora'!E22</f>
        <v>0</v>
      </c>
      <c r="B44" s="135"/>
      <c r="C44" s="137">
        <f>'1 Calculadora'!F22</f>
        <v>0</v>
      </c>
      <c r="D44" s="138"/>
    </row>
    <row r="45" spans="1:4" ht="15.75" thickTop="1" x14ac:dyDescent="0.25">
      <c r="A45" s="18"/>
      <c r="B45" s="18"/>
      <c r="C45" s="18"/>
      <c r="D45" s="18"/>
    </row>
    <row r="46" spans="1:4" ht="15.75" thickBot="1" x14ac:dyDescent="0.3">
      <c r="A46" s="19" t="s">
        <v>114</v>
      </c>
      <c r="B46" s="18"/>
      <c r="C46" s="18"/>
      <c r="D46" s="18"/>
    </row>
    <row r="47" spans="1:4" ht="16.5" thickTop="1" thickBot="1" x14ac:dyDescent="0.3">
      <c r="A47" s="21" t="s">
        <v>116</v>
      </c>
      <c r="B47" s="22"/>
      <c r="C47" s="21" t="s">
        <v>115</v>
      </c>
      <c r="D47" s="23"/>
    </row>
    <row r="48" spans="1:4" ht="15.75" thickTop="1" x14ac:dyDescent="0.25">
      <c r="A48" s="122" t="s">
        <v>108</v>
      </c>
      <c r="B48" s="123"/>
      <c r="C48" s="122" t="s">
        <v>123</v>
      </c>
      <c r="D48" s="123"/>
    </row>
    <row r="49" spans="1:4" ht="15.75" thickBot="1" x14ac:dyDescent="0.3">
      <c r="A49" s="128">
        <f>'1 Calculadora'!F18</f>
        <v>0</v>
      </c>
      <c r="B49" s="129"/>
      <c r="C49" s="128">
        <f>'1 Calculadora'!F25</f>
        <v>0</v>
      </c>
      <c r="D49" s="129"/>
    </row>
    <row r="50" spans="1:4" ht="15.75" thickTop="1" x14ac:dyDescent="0.25">
      <c r="A50" s="114" t="s">
        <v>118</v>
      </c>
      <c r="B50" s="116"/>
      <c r="C50" s="114" t="s">
        <v>124</v>
      </c>
      <c r="D50" s="116"/>
    </row>
    <row r="51" spans="1:4" ht="15.75" thickBot="1" x14ac:dyDescent="0.3">
      <c r="A51" s="128">
        <f>'1 Calculadora'!E27</f>
        <v>0</v>
      </c>
      <c r="B51" s="129"/>
      <c r="C51" s="128">
        <f>'1 Calculadora'!F27</f>
        <v>0</v>
      </c>
      <c r="D51" s="129"/>
    </row>
    <row r="52" spans="1:4" ht="15.75" thickTop="1" x14ac:dyDescent="0.25">
      <c r="A52" s="114" t="s">
        <v>111</v>
      </c>
      <c r="B52" s="116"/>
      <c r="C52" s="114" t="s">
        <v>125</v>
      </c>
      <c r="D52" s="116"/>
    </row>
    <row r="53" spans="1:4" ht="15.75" thickBot="1" x14ac:dyDescent="0.3">
      <c r="A53" s="128">
        <f>'1 Calculadora'!E22</f>
        <v>0</v>
      </c>
      <c r="B53" s="129"/>
      <c r="C53" s="128">
        <f>'1 Calculadora'!F29</f>
        <v>0</v>
      </c>
      <c r="D53" s="129"/>
    </row>
    <row r="54" spans="1:4" ht="15.75" thickTop="1" x14ac:dyDescent="0.25">
      <c r="A54" s="114" t="s">
        <v>119</v>
      </c>
      <c r="B54" s="116"/>
      <c r="C54" s="114" t="s">
        <v>126</v>
      </c>
      <c r="D54" s="116"/>
    </row>
    <row r="55" spans="1:4" ht="15.75" thickBot="1" x14ac:dyDescent="0.3">
      <c r="A55" s="128">
        <f>'1 Calculadora'!E31</f>
        <v>0</v>
      </c>
      <c r="B55" s="129"/>
      <c r="C55" s="128">
        <f>'1 Calculadora'!F31</f>
        <v>0</v>
      </c>
      <c r="D55" s="129"/>
    </row>
    <row r="56" spans="1:4" ht="15.75" thickTop="1" x14ac:dyDescent="0.25">
      <c r="A56" s="114" t="s">
        <v>120</v>
      </c>
      <c r="B56" s="116"/>
      <c r="C56" s="114" t="s">
        <v>111</v>
      </c>
      <c r="D56" s="116"/>
    </row>
    <row r="57" spans="1:4" ht="15.75" thickBot="1" x14ac:dyDescent="0.3">
      <c r="A57" s="128">
        <f>'1 Calculadora'!E33</f>
        <v>0</v>
      </c>
      <c r="B57" s="129"/>
      <c r="C57" s="128">
        <f>'1 Calculadora'!E29</f>
        <v>0</v>
      </c>
      <c r="D57" s="129"/>
    </row>
    <row r="58" spans="1:4" ht="15.75" thickTop="1" x14ac:dyDescent="0.25">
      <c r="A58" s="114" t="s">
        <v>121</v>
      </c>
      <c r="B58" s="116"/>
      <c r="C58" s="114" t="s">
        <v>127</v>
      </c>
      <c r="D58" s="116"/>
    </row>
    <row r="59" spans="1:4" ht="15.75" thickBot="1" x14ac:dyDescent="0.3">
      <c r="A59" s="128">
        <f>'1 Calculadora'!E35</f>
        <v>0</v>
      </c>
      <c r="B59" s="129"/>
      <c r="C59" s="128">
        <f>'1 Calculadora'!F35</f>
        <v>0</v>
      </c>
      <c r="D59" s="129"/>
    </row>
    <row r="60" spans="1:4" ht="15.75" thickTop="1" x14ac:dyDescent="0.25">
      <c r="A60" s="114" t="s">
        <v>122</v>
      </c>
      <c r="B60" s="116"/>
      <c r="C60" s="114" t="s">
        <v>121</v>
      </c>
      <c r="D60" s="116"/>
    </row>
    <row r="61" spans="1:4" ht="15.75" thickBot="1" x14ac:dyDescent="0.3">
      <c r="A61" s="128">
        <f>'1 Calculadora'!E37</f>
        <v>0</v>
      </c>
      <c r="B61" s="129"/>
      <c r="C61" s="128">
        <f>'1 Calculadora'!E35</f>
        <v>0</v>
      </c>
      <c r="D61" s="129"/>
    </row>
    <row r="62" spans="1:4" ht="15.75" thickTop="1" x14ac:dyDescent="0.25">
      <c r="A62" s="18"/>
      <c r="B62" s="18"/>
      <c r="C62" s="114" t="s">
        <v>128</v>
      </c>
      <c r="D62" s="116"/>
    </row>
    <row r="63" spans="1:4" ht="15.75" thickBot="1" x14ac:dyDescent="0.3">
      <c r="A63" s="18"/>
      <c r="B63" s="18"/>
      <c r="C63" s="128">
        <f>'1 Calculadora'!F39</f>
        <v>0</v>
      </c>
      <c r="D63" s="129"/>
    </row>
    <row r="64" spans="1:4" ht="15.75" thickTop="1" x14ac:dyDescent="0.25">
      <c r="A64" s="18"/>
      <c r="B64" s="18"/>
      <c r="C64" s="18"/>
      <c r="D64" s="18"/>
    </row>
    <row r="65" spans="1:4" ht="15.75" thickBot="1" x14ac:dyDescent="0.3">
      <c r="A65" s="19" t="s">
        <v>129</v>
      </c>
      <c r="B65" s="18"/>
      <c r="C65" s="18"/>
      <c r="D65" s="18"/>
    </row>
    <row r="66" spans="1:4" ht="15.75" thickTop="1" x14ac:dyDescent="0.25">
      <c r="A66" s="122" t="s">
        <v>130</v>
      </c>
      <c r="B66" s="123"/>
      <c r="C66" s="122" t="s">
        <v>133</v>
      </c>
      <c r="D66" s="123"/>
    </row>
    <row r="67" spans="1:4" ht="15.75" thickBot="1" x14ac:dyDescent="0.3">
      <c r="A67" s="130">
        <f>MIN(A61,C63)</f>
        <v>0</v>
      </c>
      <c r="B67" s="131"/>
      <c r="C67" s="117"/>
      <c r="D67" s="119"/>
    </row>
    <row r="68" spans="1:4" ht="15.75" thickTop="1" x14ac:dyDescent="0.25">
      <c r="A68" s="114" t="s">
        <v>131</v>
      </c>
      <c r="B68" s="116"/>
      <c r="C68" s="114" t="s">
        <v>134</v>
      </c>
      <c r="D68" s="116"/>
    </row>
    <row r="69" spans="1:4" ht="15.75" thickBot="1" x14ac:dyDescent="0.3">
      <c r="A69" s="117"/>
      <c r="B69" s="119"/>
      <c r="C69" s="117"/>
      <c r="D69" s="119"/>
    </row>
    <row r="70" spans="1:4" ht="15.75" thickTop="1" x14ac:dyDescent="0.25">
      <c r="A70" s="114" t="s">
        <v>132</v>
      </c>
      <c r="B70" s="115"/>
      <c r="C70" s="115"/>
      <c r="D70" s="116"/>
    </row>
    <row r="71" spans="1:4" ht="15.75" thickBot="1" x14ac:dyDescent="0.3">
      <c r="A71" s="117"/>
      <c r="B71" s="118"/>
      <c r="C71" s="118"/>
      <c r="D71" s="119"/>
    </row>
    <row r="72" spans="1:4" ht="15.75" thickTop="1" x14ac:dyDescent="0.25">
      <c r="A72" s="18"/>
      <c r="B72" s="18"/>
      <c r="C72" s="18"/>
      <c r="D72" s="18"/>
    </row>
    <row r="73" spans="1:4" ht="33.75" customHeight="1" x14ac:dyDescent="0.25">
      <c r="A73" s="120" t="s">
        <v>135</v>
      </c>
      <c r="B73" s="121"/>
      <c r="C73" s="121"/>
      <c r="D73" s="121"/>
    </row>
    <row r="74" spans="1:4" ht="18" customHeight="1" thickBot="1" x14ac:dyDescent="0.3">
      <c r="A74" s="24"/>
      <c r="B74" s="25"/>
      <c r="C74" s="25"/>
      <c r="D74" s="25"/>
    </row>
    <row r="75" spans="1:4" ht="15.75" thickTop="1" x14ac:dyDescent="0.25">
      <c r="A75" s="122" t="s">
        <v>136</v>
      </c>
      <c r="B75" s="123"/>
      <c r="C75" s="126" t="s">
        <v>137</v>
      </c>
      <c r="D75" s="123"/>
    </row>
    <row r="76" spans="1:4" ht="15.75" thickBot="1" x14ac:dyDescent="0.3">
      <c r="A76" s="124"/>
      <c r="B76" s="125"/>
      <c r="C76" s="127"/>
      <c r="D76" s="125"/>
    </row>
    <row r="77" spans="1:4" ht="16.5" thickTop="1" thickBot="1" x14ac:dyDescent="0.3"/>
    <row r="78" spans="1:4" ht="15.75" thickTop="1" x14ac:dyDescent="0.25">
      <c r="B78" s="59"/>
      <c r="C78" s="60"/>
    </row>
    <row r="79" spans="1:4" x14ac:dyDescent="0.25">
      <c r="B79" s="61"/>
      <c r="C79" s="62"/>
    </row>
    <row r="80" spans="1:4" x14ac:dyDescent="0.25">
      <c r="B80" s="61"/>
      <c r="C80" s="62"/>
    </row>
    <row r="81" spans="2:3" x14ac:dyDescent="0.25">
      <c r="B81" s="61"/>
      <c r="C81" s="62"/>
    </row>
    <row r="82" spans="2:3" x14ac:dyDescent="0.25">
      <c r="B82" s="61"/>
      <c r="C82" s="62"/>
    </row>
    <row r="83" spans="2:3" ht="15.75" thickBot="1" x14ac:dyDescent="0.3">
      <c r="B83" s="63" t="s">
        <v>138</v>
      </c>
      <c r="C83" s="64"/>
    </row>
    <row r="84" spans="2:3" ht="15.75" thickTop="1" x14ac:dyDescent="0.25"/>
  </sheetData>
  <sheetProtection algorithmName="SHA-512" hashValue="RoyRKzumsA0azXV8KhF2Kax1xsbXNaP90cuE4tN7yTrJRU4jt2T5qBGPe18RkgUXVxS/UubHEHq5m6SZFRG1dA==" saltValue="sOy+4sybYSsdOyZpCKqGmg==" spinCount="100000" sheet="1" objects="1" scenarios="1"/>
  <mergeCells count="95">
    <mergeCell ref="A7:B7"/>
    <mergeCell ref="B1:D1"/>
    <mergeCell ref="B3:D3"/>
    <mergeCell ref="B4:D4"/>
    <mergeCell ref="A5:D5"/>
    <mergeCell ref="A6:D6"/>
    <mergeCell ref="A19:B19"/>
    <mergeCell ref="C19:D19"/>
    <mergeCell ref="A8:B8"/>
    <mergeCell ref="A9:B9"/>
    <mergeCell ref="A10:B10"/>
    <mergeCell ref="C9:D9"/>
    <mergeCell ref="C10:D10"/>
    <mergeCell ref="B13:D13"/>
    <mergeCell ref="B14:D14"/>
    <mergeCell ref="A15:D15"/>
    <mergeCell ref="A16:D16"/>
    <mergeCell ref="A17:B17"/>
    <mergeCell ref="A18:B18"/>
    <mergeCell ref="A32:B32"/>
    <mergeCell ref="C31:D31"/>
    <mergeCell ref="C32:D32"/>
    <mergeCell ref="A20:B20"/>
    <mergeCell ref="C20:D20"/>
    <mergeCell ref="C22:D22"/>
    <mergeCell ref="C23:D23"/>
    <mergeCell ref="A25:C25"/>
    <mergeCell ref="A26:C26"/>
    <mergeCell ref="A29:B29"/>
    <mergeCell ref="A30:B30"/>
    <mergeCell ref="C29:D29"/>
    <mergeCell ref="C30:D30"/>
    <mergeCell ref="A31:B31"/>
    <mergeCell ref="A33:D33"/>
    <mergeCell ref="A34:D34"/>
    <mergeCell ref="A37:B37"/>
    <mergeCell ref="A38:B38"/>
    <mergeCell ref="C37:D37"/>
    <mergeCell ref="C38:D38"/>
    <mergeCell ref="A49:B49"/>
    <mergeCell ref="C48:D48"/>
    <mergeCell ref="C49:D49"/>
    <mergeCell ref="A39:B39"/>
    <mergeCell ref="A40:B40"/>
    <mergeCell ref="C39:D39"/>
    <mergeCell ref="C40:D40"/>
    <mergeCell ref="A41:B41"/>
    <mergeCell ref="A42:B42"/>
    <mergeCell ref="C41:D41"/>
    <mergeCell ref="A43:B43"/>
    <mergeCell ref="A44:B44"/>
    <mergeCell ref="C43:D43"/>
    <mergeCell ref="C44:D44"/>
    <mergeCell ref="A48:B4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C61:D61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A69:B69"/>
    <mergeCell ref="C66:D66"/>
    <mergeCell ref="C67:D67"/>
    <mergeCell ref="C68:D68"/>
    <mergeCell ref="C69:D69"/>
    <mergeCell ref="C62:D62"/>
    <mergeCell ref="C63:D63"/>
    <mergeCell ref="A66:B66"/>
    <mergeCell ref="A67:B67"/>
    <mergeCell ref="A68:B68"/>
    <mergeCell ref="A70:D70"/>
    <mergeCell ref="A71:D71"/>
    <mergeCell ref="A73:D73"/>
    <mergeCell ref="A75:B75"/>
    <mergeCell ref="A76:B76"/>
    <mergeCell ref="C75:D75"/>
    <mergeCell ref="C76:D76"/>
  </mergeCells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8"/>
  <sheetViews>
    <sheetView topLeftCell="A4" workbookViewId="0">
      <selection activeCell="H27" sqref="H27"/>
    </sheetView>
  </sheetViews>
  <sheetFormatPr baseColWidth="10" defaultRowHeight="15" x14ac:dyDescent="0.25"/>
  <cols>
    <col min="1" max="1" width="29.5703125" customWidth="1"/>
    <col min="2" max="2" width="25.85546875" bestFit="1" customWidth="1"/>
    <col min="3" max="3" width="16.85546875" bestFit="1" customWidth="1"/>
    <col min="4" max="4" width="25.85546875" bestFit="1" customWidth="1"/>
    <col min="5" max="5" width="16.85546875" bestFit="1" customWidth="1"/>
    <col min="6" max="6" width="25.85546875" bestFit="1" customWidth="1"/>
    <col min="7" max="7" width="16.85546875" bestFit="1" customWidth="1"/>
    <col min="8" max="8" width="25.85546875" bestFit="1" customWidth="1"/>
    <col min="9" max="9" width="16.85546875" bestFit="1" customWidth="1"/>
    <col min="10" max="10" width="25.85546875" bestFit="1" customWidth="1"/>
    <col min="11" max="11" width="16.85546875" bestFit="1" customWidth="1"/>
  </cols>
  <sheetData>
    <row r="2" spans="1:11" ht="15.75" customHeight="1" x14ac:dyDescent="0.25">
      <c r="A2" s="11" t="s">
        <v>172</v>
      </c>
      <c r="B2" s="11"/>
      <c r="C2" s="11"/>
    </row>
    <row r="3" spans="1:11" ht="15.75" customHeight="1" x14ac:dyDescent="0.25">
      <c r="A3" s="11" t="s">
        <v>83</v>
      </c>
      <c r="B3" s="11"/>
      <c r="C3" s="11"/>
    </row>
    <row r="4" spans="1:11" ht="15.75" customHeight="1" thickBot="1" x14ac:dyDescent="0.3">
      <c r="A4" s="11"/>
      <c r="B4" s="11"/>
      <c r="C4" s="11"/>
    </row>
    <row r="5" spans="1:11" ht="16.5" thickTop="1" thickBot="1" x14ac:dyDescent="0.3">
      <c r="B5" s="160">
        <v>2022</v>
      </c>
      <c r="C5" s="161"/>
      <c r="D5" s="162">
        <v>2023</v>
      </c>
      <c r="E5" s="163"/>
      <c r="F5" s="164">
        <v>2024</v>
      </c>
      <c r="G5" s="165"/>
      <c r="H5" s="166">
        <v>2025</v>
      </c>
      <c r="I5" s="167"/>
      <c r="J5" s="168">
        <v>2026</v>
      </c>
      <c r="K5" s="169"/>
    </row>
    <row r="6" spans="1:11" ht="15.75" thickBot="1" x14ac:dyDescent="0.3">
      <c r="A6" s="12" t="s">
        <v>48</v>
      </c>
      <c r="B6" s="66" t="s">
        <v>49</v>
      </c>
      <c r="C6" s="67" t="s">
        <v>15</v>
      </c>
      <c r="D6" s="74" t="s">
        <v>49</v>
      </c>
      <c r="E6" s="75" t="s">
        <v>15</v>
      </c>
      <c r="F6" s="82" t="s">
        <v>49</v>
      </c>
      <c r="G6" s="83" t="s">
        <v>15</v>
      </c>
      <c r="H6" s="90" t="s">
        <v>49</v>
      </c>
      <c r="I6" s="91" t="s">
        <v>15</v>
      </c>
      <c r="J6" s="102" t="s">
        <v>49</v>
      </c>
      <c r="K6" s="103" t="s">
        <v>15</v>
      </c>
    </row>
    <row r="7" spans="1:11" ht="15.75" thickBot="1" x14ac:dyDescent="0.3">
      <c r="A7" s="13" t="s">
        <v>50</v>
      </c>
      <c r="B7" s="68" t="s">
        <v>51</v>
      </c>
      <c r="C7" s="69"/>
      <c r="D7" s="76" t="s">
        <v>51</v>
      </c>
      <c r="E7" s="77"/>
      <c r="F7" s="84" t="s">
        <v>51</v>
      </c>
      <c r="G7" s="85"/>
      <c r="H7" s="92" t="s">
        <v>51</v>
      </c>
      <c r="I7" s="93"/>
      <c r="J7" s="104" t="s">
        <v>51</v>
      </c>
      <c r="K7" s="105"/>
    </row>
    <row r="8" spans="1:11" ht="15.75" thickBot="1" x14ac:dyDescent="0.3">
      <c r="A8" s="14" t="s">
        <v>52</v>
      </c>
      <c r="B8" s="70">
        <v>0.01</v>
      </c>
      <c r="C8" s="71">
        <v>0.25</v>
      </c>
      <c r="D8" s="78">
        <v>0.01</v>
      </c>
      <c r="E8" s="79">
        <v>0.25</v>
      </c>
      <c r="F8" s="86">
        <v>0.01</v>
      </c>
      <c r="G8" s="87">
        <v>0.25</v>
      </c>
      <c r="H8" s="94">
        <v>0.01</v>
      </c>
      <c r="I8" s="95">
        <v>0.25</v>
      </c>
      <c r="J8" s="110">
        <v>1.2500000000000001E-2</v>
      </c>
      <c r="K8" s="107">
        <v>0.25</v>
      </c>
    </row>
    <row r="9" spans="1:11" ht="15.75" thickBot="1" x14ac:dyDescent="0.3">
      <c r="A9" s="14" t="s">
        <v>53</v>
      </c>
      <c r="B9" s="70">
        <v>0.02</v>
      </c>
      <c r="C9" s="71">
        <v>0.25</v>
      </c>
      <c r="D9" s="78">
        <v>0.02</v>
      </c>
      <c r="E9" s="79">
        <v>0.25</v>
      </c>
      <c r="F9" s="86">
        <v>0.02</v>
      </c>
      <c r="G9" s="87">
        <v>0.25</v>
      </c>
      <c r="H9" s="94">
        <v>0.03</v>
      </c>
      <c r="I9" s="95">
        <v>0.25</v>
      </c>
      <c r="J9" s="110">
        <v>2.5000000000000001E-2</v>
      </c>
      <c r="K9" s="107">
        <v>0.25</v>
      </c>
    </row>
    <row r="10" spans="1:11" ht="15.75" thickBot="1" x14ac:dyDescent="0.3">
      <c r="A10" s="14" t="s">
        <v>54</v>
      </c>
      <c r="B10" s="70">
        <v>0.03</v>
      </c>
      <c r="C10" s="71">
        <v>0.25</v>
      </c>
      <c r="D10" s="78">
        <v>0.03</v>
      </c>
      <c r="E10" s="79">
        <v>0.25</v>
      </c>
      <c r="F10" s="86">
        <v>0.03</v>
      </c>
      <c r="G10" s="87">
        <v>0.25</v>
      </c>
      <c r="H10" s="94">
        <v>0.04</v>
      </c>
      <c r="I10" s="95">
        <v>0.25</v>
      </c>
      <c r="J10" s="110">
        <v>0.375</v>
      </c>
      <c r="K10" s="107">
        <v>0.25</v>
      </c>
    </row>
    <row r="11" spans="1:11" ht="15.75" thickBot="1" x14ac:dyDescent="0.3">
      <c r="A11" s="14" t="s">
        <v>55</v>
      </c>
      <c r="B11" s="70">
        <v>0.04</v>
      </c>
      <c r="C11" s="71">
        <v>0.25</v>
      </c>
      <c r="D11" s="78">
        <v>0.04</v>
      </c>
      <c r="E11" s="79">
        <v>0.25</v>
      </c>
      <c r="F11" s="86">
        <v>0.04</v>
      </c>
      <c r="G11" s="87">
        <v>0.25</v>
      </c>
      <c r="H11" s="94">
        <v>0.05</v>
      </c>
      <c r="I11" s="95">
        <v>0.25</v>
      </c>
      <c r="J11" s="110">
        <v>0.05</v>
      </c>
      <c r="K11" s="107">
        <v>0.25</v>
      </c>
    </row>
    <row r="12" spans="1:11" ht="15.75" thickBot="1" x14ac:dyDescent="0.3">
      <c r="A12" s="14" t="s">
        <v>56</v>
      </c>
      <c r="B12" s="70">
        <v>0.05</v>
      </c>
      <c r="C12" s="71">
        <v>0.25</v>
      </c>
      <c r="D12" s="78">
        <v>0.06</v>
      </c>
      <c r="E12" s="79">
        <v>0.25</v>
      </c>
      <c r="F12" s="86">
        <v>0.06</v>
      </c>
      <c r="G12" s="87">
        <v>0.25</v>
      </c>
      <c r="H12" s="94">
        <v>7.0000000000000007E-2</v>
      </c>
      <c r="I12" s="95">
        <v>0.25</v>
      </c>
      <c r="J12" s="110">
        <v>6.25E-2</v>
      </c>
      <c r="K12" s="107">
        <v>0.25</v>
      </c>
    </row>
    <row r="13" spans="1:11" ht="15.75" thickBot="1" x14ac:dyDescent="0.3">
      <c r="A13" s="14" t="s">
        <v>57</v>
      </c>
      <c r="B13" s="70">
        <v>0.06</v>
      </c>
      <c r="C13" s="71">
        <v>0.25</v>
      </c>
      <c r="D13" s="78">
        <v>0.08</v>
      </c>
      <c r="E13" s="79">
        <v>0.25</v>
      </c>
      <c r="F13" s="86">
        <v>0.08</v>
      </c>
      <c r="G13" s="87">
        <v>0.25</v>
      </c>
      <c r="H13" s="94">
        <v>0.08</v>
      </c>
      <c r="I13" s="95">
        <v>0.25</v>
      </c>
      <c r="J13" s="110">
        <v>7.4999999999999997E-2</v>
      </c>
      <c r="K13" s="107">
        <v>0.25</v>
      </c>
    </row>
    <row r="14" spans="1:11" ht="15.75" thickBot="1" x14ac:dyDescent="0.3">
      <c r="A14" s="14" t="s">
        <v>58</v>
      </c>
      <c r="B14" s="70">
        <v>0.08</v>
      </c>
      <c r="C14" s="71">
        <v>0.25</v>
      </c>
      <c r="D14" s="78">
        <v>0.09</v>
      </c>
      <c r="E14" s="79">
        <v>0.25</v>
      </c>
      <c r="F14" s="86">
        <v>0.09</v>
      </c>
      <c r="G14" s="87">
        <v>0.25</v>
      </c>
      <c r="H14" s="94">
        <v>0.09</v>
      </c>
      <c r="I14" s="95">
        <v>0.25</v>
      </c>
      <c r="J14" s="110">
        <v>8.7499999999999994E-2</v>
      </c>
      <c r="K14" s="107">
        <v>0.25</v>
      </c>
    </row>
    <row r="15" spans="1:11" ht="15.75" thickBot="1" x14ac:dyDescent="0.3">
      <c r="A15" s="14" t="s">
        <v>59</v>
      </c>
      <c r="B15" s="70">
        <v>0.09</v>
      </c>
      <c r="C15" s="71">
        <v>0.25</v>
      </c>
      <c r="D15" s="78">
        <v>0.1</v>
      </c>
      <c r="E15" s="79">
        <v>0.25</v>
      </c>
      <c r="F15" s="86">
        <v>0.1</v>
      </c>
      <c r="G15" s="87">
        <v>0.25</v>
      </c>
      <c r="H15" s="94">
        <v>0.11</v>
      </c>
      <c r="I15" s="95">
        <v>0.25</v>
      </c>
      <c r="J15" s="110">
        <v>0.1</v>
      </c>
      <c r="K15" s="107">
        <v>0.25</v>
      </c>
    </row>
    <row r="16" spans="1:11" ht="15.75" thickBot="1" x14ac:dyDescent="0.3">
      <c r="A16" s="14" t="s">
        <v>60</v>
      </c>
      <c r="B16" s="70">
        <v>0.1</v>
      </c>
      <c r="C16" s="71">
        <v>0.25</v>
      </c>
      <c r="D16" s="78">
        <v>0.11</v>
      </c>
      <c r="E16" s="79">
        <v>0.25</v>
      </c>
      <c r="F16" s="86">
        <v>0.11</v>
      </c>
      <c r="G16" s="87">
        <v>0.25</v>
      </c>
      <c r="H16" s="94">
        <v>0.12</v>
      </c>
      <c r="I16" s="95">
        <v>0.25</v>
      </c>
      <c r="J16" s="110">
        <v>0.1125</v>
      </c>
      <c r="K16" s="107">
        <v>0.25</v>
      </c>
    </row>
    <row r="17" spans="1:11" ht="15.75" thickBot="1" x14ac:dyDescent="0.3">
      <c r="A17" s="14" t="s">
        <v>61</v>
      </c>
      <c r="B17" s="70">
        <v>0.11</v>
      </c>
      <c r="C17" s="71">
        <v>0.25</v>
      </c>
      <c r="D17" s="78">
        <v>0.13</v>
      </c>
      <c r="E17" s="79">
        <v>0.25</v>
      </c>
      <c r="F17" s="86">
        <v>0.13</v>
      </c>
      <c r="G17" s="87">
        <v>0.25</v>
      </c>
      <c r="H17" s="94">
        <v>0.13</v>
      </c>
      <c r="I17" s="95">
        <v>0.25</v>
      </c>
      <c r="J17" s="110">
        <v>0.125</v>
      </c>
      <c r="K17" s="107">
        <v>0.25</v>
      </c>
    </row>
    <row r="18" spans="1:11" ht="15.75" thickBot="1" x14ac:dyDescent="0.3">
      <c r="A18" s="14" t="s">
        <v>62</v>
      </c>
      <c r="B18" s="70">
        <v>0.12</v>
      </c>
      <c r="C18" s="71">
        <v>0.25</v>
      </c>
      <c r="D18" s="78">
        <v>0.14000000000000001</v>
      </c>
      <c r="E18" s="79">
        <v>0.25</v>
      </c>
      <c r="F18" s="86">
        <v>0.14000000000000001</v>
      </c>
      <c r="G18" s="87">
        <v>0.25</v>
      </c>
      <c r="H18" s="94">
        <v>0.15</v>
      </c>
      <c r="I18" s="95">
        <v>0.25</v>
      </c>
      <c r="J18" s="110">
        <v>0.13750000000000001</v>
      </c>
      <c r="K18" s="107">
        <v>0.25</v>
      </c>
    </row>
    <row r="19" spans="1:11" ht="15.75" thickBot="1" x14ac:dyDescent="0.3">
      <c r="A19" s="14" t="s">
        <v>63</v>
      </c>
      <c r="B19" s="70">
        <v>0.12</v>
      </c>
      <c r="C19" s="71">
        <v>0.25</v>
      </c>
      <c r="D19" s="78">
        <v>0.15</v>
      </c>
      <c r="E19" s="79">
        <v>0.25</v>
      </c>
      <c r="F19" s="86">
        <v>0.15</v>
      </c>
      <c r="G19" s="87">
        <v>0.25</v>
      </c>
      <c r="H19" s="94">
        <v>0.15</v>
      </c>
      <c r="I19" s="95">
        <v>0.25</v>
      </c>
      <c r="J19" s="106">
        <v>0.15</v>
      </c>
      <c r="K19" s="107">
        <v>0.25</v>
      </c>
    </row>
    <row r="20" spans="1:11" ht="15.75" thickBot="1" x14ac:dyDescent="0.3">
      <c r="A20" s="14" t="s">
        <v>64</v>
      </c>
      <c r="B20" s="70">
        <v>0.14000000000000001</v>
      </c>
      <c r="C20" s="71">
        <v>0.25</v>
      </c>
      <c r="D20" s="78">
        <v>0.14000000000000001</v>
      </c>
      <c r="E20" s="79">
        <v>0.25</v>
      </c>
      <c r="F20" s="86">
        <v>0.14000000000000001</v>
      </c>
      <c r="G20" s="87">
        <v>0.25</v>
      </c>
      <c r="H20" s="94">
        <v>0.15</v>
      </c>
      <c r="I20" s="95">
        <v>0.25</v>
      </c>
      <c r="J20" s="106">
        <v>0.14000000000000001</v>
      </c>
      <c r="K20" s="107">
        <v>0.25</v>
      </c>
    </row>
    <row r="21" spans="1:11" ht="15.75" thickBot="1" x14ac:dyDescent="0.3">
      <c r="A21" s="14" t="s">
        <v>65</v>
      </c>
      <c r="B21" s="70">
        <v>0.15</v>
      </c>
      <c r="C21" s="71">
        <v>0.25</v>
      </c>
      <c r="D21" s="78">
        <v>0.15</v>
      </c>
      <c r="E21" s="79">
        <v>0.25</v>
      </c>
      <c r="F21" s="86">
        <v>0.14000000000000001</v>
      </c>
      <c r="G21" s="87">
        <v>0.25</v>
      </c>
      <c r="H21" s="94">
        <v>0.15</v>
      </c>
      <c r="I21" s="95">
        <v>0.25</v>
      </c>
      <c r="J21" s="106">
        <v>0.14000000000000001</v>
      </c>
      <c r="K21" s="107">
        <v>0.25</v>
      </c>
    </row>
    <row r="22" spans="1:11" ht="15.75" thickBot="1" x14ac:dyDescent="0.3">
      <c r="A22" s="14" t="s">
        <v>66</v>
      </c>
      <c r="B22" s="70">
        <v>0.16</v>
      </c>
      <c r="C22" s="71">
        <v>0.25</v>
      </c>
      <c r="D22" s="78">
        <v>0.17</v>
      </c>
      <c r="E22" s="79">
        <v>0.25</v>
      </c>
      <c r="F22" s="86">
        <v>0.16</v>
      </c>
      <c r="G22" s="87">
        <v>0.25</v>
      </c>
      <c r="H22" s="94">
        <v>0.16</v>
      </c>
      <c r="I22" s="95">
        <v>0.25</v>
      </c>
      <c r="J22" s="106">
        <v>0.16</v>
      </c>
      <c r="K22" s="107">
        <v>0.25</v>
      </c>
    </row>
    <row r="23" spans="1:11" ht="15.75" thickBot="1" x14ac:dyDescent="0.3">
      <c r="A23" s="14" t="s">
        <v>67</v>
      </c>
      <c r="B23" s="70">
        <v>0.16</v>
      </c>
      <c r="C23" s="71">
        <v>0.25</v>
      </c>
      <c r="D23" s="78">
        <v>0.18</v>
      </c>
      <c r="E23" s="79">
        <v>0.25</v>
      </c>
      <c r="F23" s="86">
        <v>0.18</v>
      </c>
      <c r="G23" s="87">
        <v>0.25</v>
      </c>
      <c r="H23" s="94">
        <v>0.18</v>
      </c>
      <c r="I23" s="95">
        <v>0.25</v>
      </c>
      <c r="J23" s="106">
        <v>0.18</v>
      </c>
      <c r="K23" s="107">
        <v>0.25</v>
      </c>
    </row>
    <row r="24" spans="1:11" ht="15.75" thickBot="1" x14ac:dyDescent="0.3">
      <c r="A24" s="14" t="s">
        <v>68</v>
      </c>
      <c r="B24" s="70">
        <v>0.15</v>
      </c>
      <c r="C24" s="71">
        <v>0.25</v>
      </c>
      <c r="D24" s="78">
        <v>0.19</v>
      </c>
      <c r="E24" s="79">
        <v>0.25</v>
      </c>
      <c r="F24" s="86">
        <v>0.19</v>
      </c>
      <c r="G24" s="87">
        <v>0.25</v>
      </c>
      <c r="H24" s="94">
        <v>0.2</v>
      </c>
      <c r="I24" s="95">
        <v>0.25</v>
      </c>
      <c r="J24" s="106">
        <v>0.19</v>
      </c>
      <c r="K24" s="107">
        <v>0.25</v>
      </c>
    </row>
    <row r="25" spans="1:11" ht="15.75" thickBot="1" x14ac:dyDescent="0.3">
      <c r="A25" s="14" t="s">
        <v>69</v>
      </c>
      <c r="B25" s="70">
        <v>0.12</v>
      </c>
      <c r="C25" s="71">
        <v>0.25</v>
      </c>
      <c r="D25" s="78">
        <v>0.18</v>
      </c>
      <c r="E25" s="79">
        <v>0.25</v>
      </c>
      <c r="F25" s="86">
        <v>0.2</v>
      </c>
      <c r="G25" s="87">
        <v>0.25</v>
      </c>
      <c r="H25" s="94">
        <v>0.22</v>
      </c>
      <c r="I25" s="95">
        <v>0.25</v>
      </c>
      <c r="J25" s="106">
        <v>0.2</v>
      </c>
      <c r="K25" s="107">
        <v>0.25</v>
      </c>
    </row>
    <row r="26" spans="1:11" ht="15.75" thickBot="1" x14ac:dyDescent="0.3">
      <c r="A26" s="14" t="s">
        <v>70</v>
      </c>
      <c r="B26" s="70">
        <v>0.1</v>
      </c>
      <c r="C26" s="71">
        <v>0.25</v>
      </c>
      <c r="D26" s="78">
        <v>0.15</v>
      </c>
      <c r="E26" s="79">
        <v>0.25</v>
      </c>
      <c r="F26" s="86">
        <v>0.19</v>
      </c>
      <c r="G26" s="87">
        <v>0.25</v>
      </c>
      <c r="H26" s="94">
        <v>0.23</v>
      </c>
      <c r="I26" s="95">
        <v>0.25</v>
      </c>
      <c r="J26" s="106">
        <v>0.19</v>
      </c>
      <c r="K26" s="107">
        <v>0.25</v>
      </c>
    </row>
    <row r="27" spans="1:11" ht="15.75" thickBot="1" x14ac:dyDescent="0.3">
      <c r="A27" s="14" t="s">
        <v>71</v>
      </c>
      <c r="B27" s="70">
        <v>0.09</v>
      </c>
      <c r="C27" s="71">
        <v>0.25</v>
      </c>
      <c r="D27" s="78">
        <v>0.12</v>
      </c>
      <c r="E27" s="79">
        <v>0.25</v>
      </c>
      <c r="F27" s="86">
        <v>0.15</v>
      </c>
      <c r="G27" s="87">
        <v>0.25</v>
      </c>
      <c r="H27" s="94">
        <v>0.21</v>
      </c>
      <c r="I27" s="95">
        <v>0.25</v>
      </c>
      <c r="J27" s="106">
        <v>0.15</v>
      </c>
      <c r="K27" s="107">
        <v>0.25</v>
      </c>
    </row>
    <row r="28" spans="1:11" ht="15.75" thickBot="1" x14ac:dyDescent="0.3">
      <c r="A28" s="14" t="s">
        <v>72</v>
      </c>
      <c r="B28" s="70">
        <v>0.08</v>
      </c>
      <c r="C28" s="71">
        <v>0.25</v>
      </c>
      <c r="D28" s="78">
        <v>0.1</v>
      </c>
      <c r="E28" s="79">
        <v>0.25</v>
      </c>
      <c r="F28" s="86">
        <v>0.12</v>
      </c>
      <c r="G28" s="87">
        <v>0.25</v>
      </c>
      <c r="H28" s="94">
        <v>0.16</v>
      </c>
      <c r="I28" s="95">
        <v>0.25</v>
      </c>
      <c r="J28" s="106">
        <v>0.12</v>
      </c>
      <c r="K28" s="107">
        <v>0.25</v>
      </c>
    </row>
    <row r="29" spans="1:11" ht="15.75" thickBot="1" x14ac:dyDescent="0.3">
      <c r="A29" s="14" t="s">
        <v>73</v>
      </c>
      <c r="B29" s="70">
        <v>0.08</v>
      </c>
      <c r="C29" s="71">
        <v>0.25</v>
      </c>
      <c r="D29" s="78">
        <v>0.09</v>
      </c>
      <c r="E29" s="79">
        <v>0.25</v>
      </c>
      <c r="F29" s="86">
        <v>0.1</v>
      </c>
      <c r="G29" s="87">
        <v>0.25</v>
      </c>
      <c r="H29" s="94">
        <v>0.13</v>
      </c>
      <c r="I29" s="95">
        <v>0.25</v>
      </c>
      <c r="J29" s="106">
        <v>0.1</v>
      </c>
      <c r="K29" s="107">
        <v>0.25</v>
      </c>
    </row>
    <row r="30" spans="1:11" ht="15.75" thickBot="1" x14ac:dyDescent="0.3">
      <c r="A30" s="14" t="s">
        <v>74</v>
      </c>
      <c r="B30" s="70">
        <v>0.08</v>
      </c>
      <c r="C30" s="71">
        <v>0.25</v>
      </c>
      <c r="D30" s="78">
        <v>0.09</v>
      </c>
      <c r="E30" s="79">
        <v>0.25</v>
      </c>
      <c r="F30" s="86">
        <v>0.09</v>
      </c>
      <c r="G30" s="87">
        <v>0.25</v>
      </c>
      <c r="H30" s="94">
        <v>0.11</v>
      </c>
      <c r="I30" s="95">
        <v>0.25</v>
      </c>
      <c r="J30" s="106">
        <v>0.09</v>
      </c>
      <c r="K30" s="107">
        <v>0.25</v>
      </c>
    </row>
    <row r="31" spans="1:11" ht="15.75" thickBot="1" x14ac:dyDescent="0.3">
      <c r="A31" s="14" t="s">
        <v>75</v>
      </c>
      <c r="B31" s="70">
        <v>0.08</v>
      </c>
      <c r="C31" s="71">
        <v>0.25</v>
      </c>
      <c r="D31" s="78">
        <v>0.09</v>
      </c>
      <c r="E31" s="79">
        <v>0.25</v>
      </c>
      <c r="F31" s="86">
        <v>0.09</v>
      </c>
      <c r="G31" s="87">
        <v>0.25</v>
      </c>
      <c r="H31" s="94">
        <v>0.1</v>
      </c>
      <c r="I31" s="95">
        <v>0.25</v>
      </c>
      <c r="J31" s="106">
        <v>0.09</v>
      </c>
      <c r="K31" s="107">
        <v>0.25</v>
      </c>
    </row>
    <row r="32" spans="1:11" ht="15.75" thickBot="1" x14ac:dyDescent="0.3">
      <c r="A32" s="14" t="s">
        <v>76</v>
      </c>
      <c r="B32" s="70">
        <v>0.1</v>
      </c>
      <c r="C32" s="71">
        <v>0.25</v>
      </c>
      <c r="D32" s="78">
        <v>0.09</v>
      </c>
      <c r="E32" s="79">
        <v>0.25</v>
      </c>
      <c r="F32" s="86">
        <v>0.09</v>
      </c>
      <c r="G32" s="87">
        <v>0.25</v>
      </c>
      <c r="H32" s="94">
        <v>0.1</v>
      </c>
      <c r="I32" s="95">
        <v>0.25</v>
      </c>
      <c r="J32" s="106">
        <v>0.09</v>
      </c>
      <c r="K32" s="107">
        <v>0.25</v>
      </c>
    </row>
    <row r="33" spans="1:11" ht="15.75" thickBot="1" x14ac:dyDescent="0.3">
      <c r="A33" s="14" t="s">
        <v>77</v>
      </c>
      <c r="B33" s="70">
        <v>0.12</v>
      </c>
      <c r="C33" s="71">
        <v>0.25</v>
      </c>
      <c r="D33" s="78">
        <v>0.1</v>
      </c>
      <c r="E33" s="79">
        <v>0.25</v>
      </c>
      <c r="F33" s="86">
        <v>0.09</v>
      </c>
      <c r="G33" s="87">
        <v>0.25</v>
      </c>
      <c r="H33" s="94">
        <v>0.1</v>
      </c>
      <c r="I33" s="95">
        <v>0.25</v>
      </c>
      <c r="J33" s="106">
        <v>0.09</v>
      </c>
      <c r="K33" s="107">
        <v>0.25</v>
      </c>
    </row>
    <row r="34" spans="1:11" ht="15.75" thickBot="1" x14ac:dyDescent="0.3">
      <c r="A34" s="14" t="s">
        <v>78</v>
      </c>
      <c r="B34" s="70">
        <v>0.16</v>
      </c>
      <c r="C34" s="71">
        <v>0.2</v>
      </c>
      <c r="D34" s="78">
        <v>0.13</v>
      </c>
      <c r="E34" s="79">
        <v>0.2</v>
      </c>
      <c r="F34" s="86">
        <v>0.1</v>
      </c>
      <c r="G34" s="87">
        <v>0.2</v>
      </c>
      <c r="H34" s="94">
        <v>0.1</v>
      </c>
      <c r="I34" s="95">
        <v>0.2</v>
      </c>
      <c r="J34" s="106">
        <v>0.1</v>
      </c>
      <c r="K34" s="107">
        <v>0.2</v>
      </c>
    </row>
    <row r="35" spans="1:11" ht="15.75" thickBot="1" x14ac:dyDescent="0.3">
      <c r="A35" s="14" t="s">
        <v>79</v>
      </c>
      <c r="B35" s="70">
        <v>0.2</v>
      </c>
      <c r="C35" s="71">
        <v>0.2</v>
      </c>
      <c r="D35" s="78">
        <v>0.17</v>
      </c>
      <c r="E35" s="79">
        <v>0.2</v>
      </c>
      <c r="F35" s="86">
        <v>0.13</v>
      </c>
      <c r="G35" s="87">
        <v>0.2</v>
      </c>
      <c r="H35" s="94">
        <v>0.12</v>
      </c>
      <c r="I35" s="95">
        <v>0.2</v>
      </c>
      <c r="J35" s="106">
        <v>0.13</v>
      </c>
      <c r="K35" s="107">
        <v>0.2</v>
      </c>
    </row>
    <row r="36" spans="1:11" ht="15.75" thickBot="1" x14ac:dyDescent="0.3">
      <c r="A36" s="14" t="s">
        <v>80</v>
      </c>
      <c r="B36" s="70">
        <v>0.26</v>
      </c>
      <c r="C36" s="71">
        <v>0.2</v>
      </c>
      <c r="D36" s="78">
        <v>0.23</v>
      </c>
      <c r="E36" s="79">
        <v>0.2</v>
      </c>
      <c r="F36" s="86">
        <v>0.17</v>
      </c>
      <c r="G36" s="87">
        <v>0.2</v>
      </c>
      <c r="H36" s="94">
        <v>0.16</v>
      </c>
      <c r="I36" s="95">
        <v>0.2</v>
      </c>
      <c r="J36" s="106">
        <v>0.17</v>
      </c>
      <c r="K36" s="107">
        <v>0.2</v>
      </c>
    </row>
    <row r="37" spans="1:11" ht="15.75" thickBot="1" x14ac:dyDescent="0.3">
      <c r="A37" s="14" t="s">
        <v>81</v>
      </c>
      <c r="B37" s="70">
        <v>0.31</v>
      </c>
      <c r="C37" s="71">
        <v>0.2</v>
      </c>
      <c r="D37" s="78">
        <v>0.28999999999999998</v>
      </c>
      <c r="E37" s="79">
        <v>0.2</v>
      </c>
      <c r="F37" s="86">
        <v>0.23</v>
      </c>
      <c r="G37" s="87">
        <v>0.2</v>
      </c>
      <c r="H37" s="94">
        <v>0.22</v>
      </c>
      <c r="I37" s="95">
        <v>0.2</v>
      </c>
      <c r="J37" s="106">
        <v>0.23</v>
      </c>
      <c r="K37" s="107">
        <v>0.2</v>
      </c>
    </row>
    <row r="38" spans="1:11" ht="15.75" thickBot="1" x14ac:dyDescent="0.3">
      <c r="A38" s="14" t="s">
        <v>82</v>
      </c>
      <c r="B38" s="72">
        <v>0.38</v>
      </c>
      <c r="C38" s="73">
        <v>0.2</v>
      </c>
      <c r="D38" s="80">
        <v>0.45</v>
      </c>
      <c r="E38" s="81">
        <v>0.15</v>
      </c>
      <c r="F38" s="88">
        <v>0.4</v>
      </c>
      <c r="G38" s="89">
        <v>0.15</v>
      </c>
      <c r="H38" s="96">
        <v>0.35</v>
      </c>
      <c r="I38" s="97">
        <v>0.15</v>
      </c>
      <c r="J38" s="108">
        <v>0.4</v>
      </c>
      <c r="K38" s="109">
        <v>0.15</v>
      </c>
    </row>
  </sheetData>
  <sheetProtection algorithmName="SHA-512" hashValue="1eAc/kAfpq+waeFkkdpRLtrQVm9XPPxUne5NpuhEIrP186Y3nxR8J1WXAG6EJZTzwnvaX8AtTTp9L7mujSUJYg==" saltValue="rg3oE45Pk7/bszTSoeKKMA==" spinCount="100000" sheet="1" objects="1" scenarios="1"/>
  <mergeCells count="5"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8DBD1-94F8-4BB5-B65C-A2E31BFE6038}">
  <dimension ref="A1:A49"/>
  <sheetViews>
    <sheetView workbookViewId="0">
      <selection activeCell="G16" sqref="G16"/>
    </sheetView>
  </sheetViews>
  <sheetFormatPr baseColWidth="10" defaultRowHeight="15" x14ac:dyDescent="0.25"/>
  <cols>
    <col min="1" max="1" width="176.42578125" bestFit="1" customWidth="1"/>
  </cols>
  <sheetData>
    <row r="1" spans="1:1" ht="16.5" thickTop="1" x14ac:dyDescent="0.25">
      <c r="A1" s="98" t="s">
        <v>144</v>
      </c>
    </row>
    <row r="2" spans="1:1" x14ac:dyDescent="0.25">
      <c r="A2" s="99"/>
    </row>
    <row r="3" spans="1:1" x14ac:dyDescent="0.25">
      <c r="A3" s="99" t="s">
        <v>145</v>
      </c>
    </row>
    <row r="4" spans="1:1" x14ac:dyDescent="0.25">
      <c r="A4" s="99" t="s">
        <v>146</v>
      </c>
    </row>
    <row r="5" spans="1:1" x14ac:dyDescent="0.25">
      <c r="A5" s="99"/>
    </row>
    <row r="6" spans="1:1" x14ac:dyDescent="0.25">
      <c r="A6" s="99" t="s">
        <v>147</v>
      </c>
    </row>
    <row r="7" spans="1:1" x14ac:dyDescent="0.25">
      <c r="A7" s="99" t="s">
        <v>148</v>
      </c>
    </row>
    <row r="8" spans="1:1" x14ac:dyDescent="0.25">
      <c r="A8" s="99" t="s">
        <v>149</v>
      </c>
    </row>
    <row r="9" spans="1:1" x14ac:dyDescent="0.25">
      <c r="A9" s="99" t="s">
        <v>150</v>
      </c>
    </row>
    <row r="10" spans="1:1" x14ac:dyDescent="0.25">
      <c r="A10" s="99" t="s">
        <v>151</v>
      </c>
    </row>
    <row r="11" spans="1:1" x14ac:dyDescent="0.25">
      <c r="A11" s="99" t="s">
        <v>152</v>
      </c>
    </row>
    <row r="12" spans="1:1" x14ac:dyDescent="0.25">
      <c r="A12" s="99" t="s">
        <v>153</v>
      </c>
    </row>
    <row r="13" spans="1:1" x14ac:dyDescent="0.25">
      <c r="A13" s="99" t="s">
        <v>154</v>
      </c>
    </row>
    <row r="14" spans="1:1" x14ac:dyDescent="0.25">
      <c r="A14" s="99" t="s">
        <v>155</v>
      </c>
    </row>
    <row r="15" spans="1:1" x14ac:dyDescent="0.25">
      <c r="A15" s="99" t="s">
        <v>156</v>
      </c>
    </row>
    <row r="16" spans="1:1" x14ac:dyDescent="0.25">
      <c r="A16" s="99" t="s">
        <v>157</v>
      </c>
    </row>
    <row r="17" spans="1:1" x14ac:dyDescent="0.25">
      <c r="A17" s="99" t="s">
        <v>158</v>
      </c>
    </row>
    <row r="18" spans="1:1" x14ac:dyDescent="0.25">
      <c r="A18" s="99" t="s">
        <v>159</v>
      </c>
    </row>
    <row r="19" spans="1:1" x14ac:dyDescent="0.25">
      <c r="A19" s="99" t="s">
        <v>160</v>
      </c>
    </row>
    <row r="20" spans="1:1" x14ac:dyDescent="0.25">
      <c r="A20" s="99" t="s">
        <v>161</v>
      </c>
    </row>
    <row r="21" spans="1:1" x14ac:dyDescent="0.25">
      <c r="A21" s="99" t="s">
        <v>162</v>
      </c>
    </row>
    <row r="22" spans="1:1" x14ac:dyDescent="0.25">
      <c r="A22" s="99" t="s">
        <v>163</v>
      </c>
    </row>
    <row r="23" spans="1:1" x14ac:dyDescent="0.25">
      <c r="A23" s="99" t="s">
        <v>164</v>
      </c>
    </row>
    <row r="24" spans="1:1" x14ac:dyDescent="0.25">
      <c r="A24" s="99" t="s">
        <v>165</v>
      </c>
    </row>
    <row r="25" spans="1:1" x14ac:dyDescent="0.25">
      <c r="A25" s="99" t="s">
        <v>166</v>
      </c>
    </row>
    <row r="26" spans="1:1" x14ac:dyDescent="0.25">
      <c r="A26" s="99" t="s">
        <v>167</v>
      </c>
    </row>
    <row r="27" spans="1:1" x14ac:dyDescent="0.25">
      <c r="A27" s="99" t="s">
        <v>168</v>
      </c>
    </row>
    <row r="28" spans="1:1" x14ac:dyDescent="0.25">
      <c r="A28" s="99" t="s">
        <v>169</v>
      </c>
    </row>
    <row r="29" spans="1:1" x14ac:dyDescent="0.25">
      <c r="A29" s="99" t="s">
        <v>170</v>
      </c>
    </row>
    <row r="30" spans="1:1" x14ac:dyDescent="0.25">
      <c r="A30" s="99" t="s">
        <v>171</v>
      </c>
    </row>
    <row r="31" spans="1:1" x14ac:dyDescent="0.25">
      <c r="A31" s="99" t="s">
        <v>190</v>
      </c>
    </row>
    <row r="32" spans="1:1" x14ac:dyDescent="0.25">
      <c r="A32" s="99" t="s">
        <v>173</v>
      </c>
    </row>
    <row r="33" spans="1:1" x14ac:dyDescent="0.25">
      <c r="A33" s="99" t="s">
        <v>175</v>
      </c>
    </row>
    <row r="34" spans="1:1" x14ac:dyDescent="0.25">
      <c r="A34" s="99" t="s">
        <v>176</v>
      </c>
    </row>
    <row r="35" spans="1:1" x14ac:dyDescent="0.25">
      <c r="A35" s="99" t="s">
        <v>177</v>
      </c>
    </row>
    <row r="36" spans="1:1" x14ac:dyDescent="0.25">
      <c r="A36" s="99" t="s">
        <v>178</v>
      </c>
    </row>
    <row r="37" spans="1:1" x14ac:dyDescent="0.25">
      <c r="A37" s="99" t="s">
        <v>174</v>
      </c>
    </row>
    <row r="38" spans="1:1" x14ac:dyDescent="0.25">
      <c r="A38" s="99" t="s">
        <v>179</v>
      </c>
    </row>
    <row r="39" spans="1:1" x14ac:dyDescent="0.25">
      <c r="A39" s="99" t="s">
        <v>180</v>
      </c>
    </row>
    <row r="40" spans="1:1" x14ac:dyDescent="0.25">
      <c r="A40" s="99" t="s">
        <v>181</v>
      </c>
    </row>
    <row r="41" spans="1:1" x14ac:dyDescent="0.25">
      <c r="A41" s="99" t="s">
        <v>182</v>
      </c>
    </row>
    <row r="42" spans="1:1" x14ac:dyDescent="0.25">
      <c r="A42" s="99" t="s">
        <v>183</v>
      </c>
    </row>
    <row r="43" spans="1:1" x14ac:dyDescent="0.25">
      <c r="A43" s="99" t="s">
        <v>184</v>
      </c>
    </row>
    <row r="44" spans="1:1" x14ac:dyDescent="0.25">
      <c r="A44" s="99" t="s">
        <v>185</v>
      </c>
    </row>
    <row r="45" spans="1:1" x14ac:dyDescent="0.25">
      <c r="A45" s="99" t="s">
        <v>186</v>
      </c>
    </row>
    <row r="46" spans="1:1" x14ac:dyDescent="0.25">
      <c r="A46" s="99" t="s">
        <v>187</v>
      </c>
    </row>
    <row r="47" spans="1:1" x14ac:dyDescent="0.25">
      <c r="A47" s="99" t="s">
        <v>189</v>
      </c>
    </row>
    <row r="48" spans="1:1" ht="15.75" thickBot="1" x14ac:dyDescent="0.3">
      <c r="A48" s="100" t="s">
        <v>188</v>
      </c>
    </row>
    <row r="49" ht="15.75" thickTop="1" x14ac:dyDescent="0.25"/>
  </sheetData>
  <sheetProtection algorithmName="SHA-512" hashValue="t7CV6VQYLDipID9B7Ta815vEgK4rSzPyfNrQubspcMuKliaQiwE5skIjsCOYJx/gzUVmVri/9kJ6+Rch5eVdGg==" saltValue="wlI+EUEm1MkprKdbecT93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 Calculadora</vt:lpstr>
      <vt:lpstr>2 Autoliquidación</vt:lpstr>
      <vt:lpstr>3 Coeficientes y tipos</vt:lpstr>
      <vt:lpstr>4 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Martin-Portugues Fernandez</dc:creator>
  <cp:lastModifiedBy>Ricardo Martin-Portugues Fernandez</cp:lastModifiedBy>
  <cp:lastPrinted>2026-01-16T19:12:50Z</cp:lastPrinted>
  <dcterms:created xsi:type="dcterms:W3CDTF">2015-06-05T18:19:34Z</dcterms:created>
  <dcterms:modified xsi:type="dcterms:W3CDTF">2026-03-04T10:32:23Z</dcterms:modified>
</cp:coreProperties>
</file>